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11640"/>
  </bookViews>
  <sheets>
    <sheet name="Zweisprachig" sheetId="1" r:id="rId1"/>
    <sheet name="DD" sheetId="2" r:id="rId2"/>
  </sheets>
  <definedNames>
    <definedName name="_xlnm.Print_Area" localSheetId="0">Zweisprachig!$A$1:$L$63</definedName>
  </definedNames>
  <calcPr calcId="125725"/>
</workbook>
</file>

<file path=xl/calcChain.xml><?xml version="1.0" encoding="utf-8"?>
<calcChain xmlns="http://schemas.openxmlformats.org/spreadsheetml/2006/main">
  <c r="E50" i="1"/>
  <c r="A50"/>
  <c r="C44"/>
  <c r="G18"/>
  <c r="G26" s="1"/>
  <c r="L26" s="1"/>
  <c r="A44"/>
  <c r="A32"/>
  <c r="D16"/>
  <c r="C26"/>
  <c r="A26"/>
  <c r="A18"/>
  <c r="A1"/>
  <c r="I16"/>
  <c r="A13"/>
  <c r="E54"/>
  <c r="E52"/>
  <c r="L41"/>
  <c r="L40"/>
  <c r="L39"/>
  <c r="L38"/>
  <c r="L30"/>
  <c r="L29"/>
  <c r="L28"/>
  <c r="L27"/>
  <c r="L19"/>
  <c r="L20"/>
  <c r="L21"/>
  <c r="L22"/>
  <c r="L23"/>
  <c r="C18"/>
  <c r="C37" s="1"/>
  <c r="E63"/>
  <c r="A63"/>
  <c r="C32"/>
  <c r="C34"/>
  <c r="C33"/>
  <c r="A56"/>
  <c r="A54"/>
  <c r="A53"/>
  <c r="A52"/>
  <c r="C47"/>
  <c r="C46"/>
  <c r="C45"/>
  <c r="C23"/>
  <c r="C30" s="1"/>
  <c r="C41" s="1"/>
  <c r="C22"/>
  <c r="C29" s="1"/>
  <c r="C40" s="1"/>
  <c r="C21"/>
  <c r="C28" s="1"/>
  <c r="C39" s="1"/>
  <c r="C20"/>
  <c r="C27" s="1"/>
  <c r="C38" s="1"/>
  <c r="C19"/>
  <c r="A37"/>
  <c r="A11"/>
  <c r="A8"/>
  <c r="E5"/>
  <c r="A5"/>
  <c r="A3"/>
  <c r="L18"/>
  <c r="G37" l="1"/>
  <c r="L37" s="1"/>
</calcChain>
</file>

<file path=xl/sharedStrings.xml><?xml version="1.0" encoding="utf-8"?>
<sst xmlns="http://schemas.openxmlformats.org/spreadsheetml/2006/main" count="29" uniqueCount="7">
  <si>
    <t>kg</t>
  </si>
  <si>
    <t>mm</t>
  </si>
  <si>
    <t>Name:</t>
  </si>
  <si>
    <t>de = deutsch 
en = english</t>
  </si>
  <si>
    <t>X</t>
  </si>
  <si>
    <t>---</t>
  </si>
  <si>
    <t>en</t>
  </si>
</sst>
</file>

<file path=xl/styles.xml><?xml version="1.0" encoding="utf-8"?>
<styleSheet xmlns="http://schemas.openxmlformats.org/spreadsheetml/2006/main">
  <numFmts count="4">
    <numFmt numFmtId="164" formatCode="00\ 000\ 00\ 000"/>
    <numFmt numFmtId="165" formatCode="0.000"/>
    <numFmt numFmtId="166" formatCode="#,##0.000\ &quot;kg&quot;"/>
    <numFmt numFmtId="167" formatCode="#,##0\ &quot;mm&quot;"/>
  </numFmts>
  <fonts count="14">
    <font>
      <sz val="10"/>
      <name val="Arial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b/>
      <sz val="11"/>
      <name val="Arial"/>
      <family val="2"/>
    </font>
    <font>
      <sz val="10"/>
      <color theme="8" tint="0.79998168889431442"/>
      <name val="Arial"/>
      <family val="2"/>
    </font>
    <font>
      <b/>
      <sz val="10"/>
      <color theme="8" tint="0.7999816888943144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/>
    </xf>
    <xf numFmtId="3" fontId="5" fillId="3" borderId="4" xfId="0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center" vertical="top"/>
    </xf>
    <xf numFmtId="3" fontId="5" fillId="4" borderId="0" xfId="0" applyNumberFormat="1" applyFont="1" applyFill="1" applyBorder="1" applyAlignment="1">
      <alignment vertical="top"/>
    </xf>
    <xf numFmtId="0" fontId="5" fillId="4" borderId="9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3" fontId="5" fillId="4" borderId="10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4" borderId="14" xfId="0" applyFont="1" applyFill="1" applyBorder="1" applyAlignment="1">
      <alignment vertical="top"/>
    </xf>
    <xf numFmtId="0" fontId="7" fillId="4" borderId="15" xfId="0" applyFont="1" applyFill="1" applyBorder="1" applyAlignment="1">
      <alignment vertical="top"/>
    </xf>
    <xf numFmtId="0" fontId="7" fillId="4" borderId="16" xfId="0" applyFont="1" applyFill="1" applyBorder="1" applyAlignment="1">
      <alignment vertical="top"/>
    </xf>
    <xf numFmtId="0" fontId="7" fillId="3" borderId="17" xfId="0" applyFont="1" applyFill="1" applyBorder="1" applyAlignment="1">
      <alignment vertical="top"/>
    </xf>
    <xf numFmtId="0" fontId="7" fillId="3" borderId="15" xfId="0" applyFont="1" applyFill="1" applyBorder="1" applyAlignment="1">
      <alignment vertical="top"/>
    </xf>
    <xf numFmtId="0" fontId="7" fillId="4" borderId="10" xfId="0" applyFont="1" applyFill="1" applyBorder="1" applyAlignment="1">
      <alignment vertical="top"/>
    </xf>
    <xf numFmtId="0" fontId="7" fillId="4" borderId="18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7" fillId="4" borderId="2" xfId="0" applyFont="1" applyFill="1" applyBorder="1" applyAlignment="1">
      <alignment horizontal="right" vertical="top"/>
    </xf>
    <xf numFmtId="3" fontId="5" fillId="4" borderId="3" xfId="0" applyNumberFormat="1" applyFont="1" applyFill="1" applyBorder="1" applyAlignment="1">
      <alignment vertical="top"/>
    </xf>
    <xf numFmtId="165" fontId="5" fillId="4" borderId="3" xfId="0" applyNumberFormat="1" applyFont="1" applyFill="1" applyBorder="1" applyAlignment="1">
      <alignment vertical="top"/>
    </xf>
    <xf numFmtId="0" fontId="7" fillId="4" borderId="19" xfId="0" applyFont="1" applyFill="1" applyBorder="1" applyAlignment="1">
      <alignment horizontal="right" vertical="top"/>
    </xf>
    <xf numFmtId="3" fontId="5" fillId="4" borderId="13" xfId="0" applyNumberFormat="1" applyFont="1" applyFill="1" applyBorder="1" applyAlignment="1">
      <alignment horizontal="center" vertical="top"/>
    </xf>
    <xf numFmtId="3" fontId="5" fillId="4" borderId="13" xfId="0" applyNumberFormat="1" applyFont="1" applyFill="1" applyBorder="1" applyAlignment="1">
      <alignment vertical="top"/>
    </xf>
    <xf numFmtId="0" fontId="7" fillId="4" borderId="13" xfId="0" applyFont="1" applyFill="1" applyBorder="1" applyAlignment="1">
      <alignment vertical="top"/>
    </xf>
    <xf numFmtId="0" fontId="7" fillId="4" borderId="20" xfId="0" applyFont="1" applyFill="1" applyBorder="1" applyAlignment="1">
      <alignment vertical="top"/>
    </xf>
    <xf numFmtId="0" fontId="7" fillId="3" borderId="21" xfId="0" applyFont="1" applyFill="1" applyBorder="1" applyAlignment="1">
      <alignment vertical="top"/>
    </xf>
    <xf numFmtId="0" fontId="7" fillId="3" borderId="13" xfId="0" applyFont="1" applyFill="1" applyBorder="1" applyAlignment="1">
      <alignment vertical="top"/>
    </xf>
    <xf numFmtId="3" fontId="5" fillId="3" borderId="13" xfId="0" applyNumberFormat="1" applyFont="1" applyFill="1" applyBorder="1" applyAlignment="1">
      <alignment vertical="top"/>
    </xf>
    <xf numFmtId="0" fontId="7" fillId="4" borderId="18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7" fillId="3" borderId="22" xfId="0" applyFont="1" applyFill="1" applyBorder="1" applyAlignment="1">
      <alignment vertical="top"/>
    </xf>
    <xf numFmtId="3" fontId="5" fillId="3" borderId="0" xfId="0" applyNumberFormat="1" applyFont="1" applyFill="1" applyBorder="1" applyAlignment="1">
      <alignment vertical="top"/>
    </xf>
    <xf numFmtId="0" fontId="7" fillId="4" borderId="19" xfId="0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 indent="2"/>
    </xf>
    <xf numFmtId="0" fontId="7" fillId="3" borderId="25" xfId="0" applyFont="1" applyFill="1" applyBorder="1" applyAlignment="1">
      <alignment vertical="top"/>
    </xf>
    <xf numFmtId="0" fontId="7" fillId="3" borderId="26" xfId="0" applyFont="1" applyFill="1" applyBorder="1" applyAlignment="1">
      <alignment vertical="top"/>
    </xf>
    <xf numFmtId="3" fontId="5" fillId="3" borderId="28" xfId="0" applyNumberFormat="1" applyFont="1" applyFill="1" applyBorder="1" applyAlignment="1">
      <alignment vertical="top"/>
    </xf>
    <xf numFmtId="0" fontId="5" fillId="3" borderId="26" xfId="0" applyFont="1" applyFill="1" applyBorder="1" applyAlignment="1">
      <alignment vertical="top"/>
    </xf>
    <xf numFmtId="0" fontId="7" fillId="3" borderId="28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1" fillId="4" borderId="10" xfId="0" applyFont="1" applyFill="1" applyBorder="1" applyAlignment="1">
      <alignment vertical="top"/>
    </xf>
    <xf numFmtId="0" fontId="7" fillId="4" borderId="30" xfId="0" applyFont="1" applyFill="1" applyBorder="1" applyAlignment="1">
      <alignment vertical="top"/>
    </xf>
    <xf numFmtId="0" fontId="7" fillId="5" borderId="31" xfId="0" applyFont="1" applyFill="1" applyBorder="1" applyAlignment="1">
      <alignment vertical="top"/>
    </xf>
    <xf numFmtId="0" fontId="7" fillId="5" borderId="15" xfId="0" applyFont="1" applyFill="1" applyBorder="1" applyAlignment="1">
      <alignment vertical="top"/>
    </xf>
    <xf numFmtId="0" fontId="7" fillId="5" borderId="32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7" fillId="5" borderId="33" xfId="0" applyFont="1" applyFill="1" applyBorder="1" applyAlignment="1">
      <alignment vertical="top"/>
    </xf>
    <xf numFmtId="0" fontId="4" fillId="5" borderId="3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vertical="top"/>
    </xf>
    <xf numFmtId="0" fontId="7" fillId="5" borderId="2" xfId="0" applyFont="1" applyFill="1" applyBorder="1" applyAlignment="1">
      <alignment horizontal="right" vertical="top"/>
    </xf>
    <xf numFmtId="0" fontId="5" fillId="5" borderId="32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vertical="top"/>
    </xf>
    <xf numFmtId="0" fontId="5" fillId="5" borderId="34" xfId="0" applyFont="1" applyFill="1" applyBorder="1" applyAlignment="1">
      <alignment horizontal="left" vertical="top"/>
    </xf>
    <xf numFmtId="0" fontId="5" fillId="5" borderId="13" xfId="0" applyFont="1" applyFill="1" applyBorder="1" applyAlignment="1">
      <alignment vertical="top"/>
    </xf>
    <xf numFmtId="0" fontId="7" fillId="5" borderId="13" xfId="0" applyFont="1" applyFill="1" applyBorder="1" applyAlignment="1">
      <alignment horizontal="right" vertical="top"/>
    </xf>
    <xf numFmtId="0" fontId="7" fillId="5" borderId="0" xfId="0" applyFont="1" applyFill="1" applyBorder="1" applyAlignment="1">
      <alignment horizontal="right" vertical="top"/>
    </xf>
    <xf numFmtId="0" fontId="9" fillId="5" borderId="3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right" vertical="top"/>
    </xf>
    <xf numFmtId="0" fontId="7" fillId="5" borderId="35" xfId="0" applyFont="1" applyFill="1" applyBorder="1" applyAlignment="1">
      <alignment horizontal="right" vertical="top"/>
    </xf>
    <xf numFmtId="0" fontId="7" fillId="5" borderId="32" xfId="0" applyFont="1" applyFill="1" applyBorder="1" applyAlignment="1">
      <alignment horizontal="left" vertical="top"/>
    </xf>
    <xf numFmtId="0" fontId="5" fillId="5" borderId="32" xfId="0" applyFont="1" applyFill="1" applyBorder="1" applyAlignment="1">
      <alignment vertical="top"/>
    </xf>
    <xf numFmtId="0" fontId="7" fillId="5" borderId="34" xfId="0" applyFont="1" applyFill="1" applyBorder="1" applyAlignment="1">
      <alignment vertical="top"/>
    </xf>
    <xf numFmtId="0" fontId="7" fillId="5" borderId="13" xfId="0" applyFont="1" applyFill="1" applyBorder="1" applyAlignment="1">
      <alignment vertical="top"/>
    </xf>
    <xf numFmtId="167" fontId="5" fillId="4" borderId="0" xfId="0" applyNumberFormat="1" applyFont="1" applyFill="1" applyBorder="1" applyAlignment="1">
      <alignment horizontal="center" vertical="top"/>
    </xf>
    <xf numFmtId="167" fontId="7" fillId="3" borderId="0" xfId="0" applyNumberFormat="1" applyFont="1" applyFill="1" applyBorder="1" applyAlignment="1">
      <alignment horizontal="center" vertical="top"/>
    </xf>
    <xf numFmtId="0" fontId="12" fillId="4" borderId="30" xfId="0" applyFont="1" applyFill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7" fillId="0" borderId="0" xfId="0" applyFont="1"/>
    <xf numFmtId="3" fontId="13" fillId="4" borderId="0" xfId="0" applyNumberFormat="1" applyFont="1" applyFill="1" applyBorder="1" applyAlignment="1">
      <alignment vertical="top"/>
    </xf>
    <xf numFmtId="3" fontId="13" fillId="4" borderId="0" xfId="0" quotePrefix="1" applyNumberFormat="1" applyFont="1" applyFill="1" applyBorder="1" applyAlignment="1">
      <alignment vertical="top"/>
    </xf>
    <xf numFmtId="3" fontId="5" fillId="4" borderId="7" xfId="0" applyNumberFormat="1" applyFont="1" applyFill="1" applyBorder="1" applyAlignment="1">
      <alignment horizontal="center" vertical="center"/>
    </xf>
    <xf numFmtId="166" fontId="5" fillId="4" borderId="23" xfId="0" applyNumberFormat="1" applyFont="1" applyFill="1" applyBorder="1" applyAlignment="1">
      <alignment horizontal="center" vertical="center"/>
    </xf>
    <xf numFmtId="167" fontId="5" fillId="4" borderId="23" xfId="0" applyNumberFormat="1" applyFont="1" applyFill="1" applyBorder="1" applyAlignment="1">
      <alignment horizontal="center" vertical="center"/>
    </xf>
    <xf numFmtId="167" fontId="5" fillId="4" borderId="24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vertical="center"/>
    </xf>
    <xf numFmtId="0" fontId="7" fillId="3" borderId="29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165" fontId="5" fillId="4" borderId="3" xfId="0" applyNumberFormat="1" applyFont="1" applyFill="1" applyBorder="1" applyAlignment="1">
      <alignment vertical="center"/>
    </xf>
    <xf numFmtId="167" fontId="7" fillId="3" borderId="37" xfId="0" applyNumberFormat="1" applyFont="1" applyFill="1" applyBorder="1" applyAlignment="1">
      <alignment horizontal="center" vertical="center"/>
    </xf>
    <xf numFmtId="167" fontId="7" fillId="3" borderId="27" xfId="0" applyNumberFormat="1" applyFont="1" applyFill="1" applyBorder="1" applyAlignment="1">
      <alignment horizontal="center" vertical="center"/>
    </xf>
    <xf numFmtId="167" fontId="7" fillId="3" borderId="38" xfId="0" applyNumberFormat="1" applyFont="1" applyFill="1" applyBorder="1" applyAlignment="1">
      <alignment horizontal="center" vertical="center"/>
    </xf>
    <xf numFmtId="167" fontId="7" fillId="3" borderId="39" xfId="0" applyNumberFormat="1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166" fontId="7" fillId="3" borderId="37" xfId="0" applyNumberFormat="1" applyFont="1" applyFill="1" applyBorder="1" applyAlignment="1">
      <alignment horizontal="center" vertical="center"/>
    </xf>
    <xf numFmtId="166" fontId="7" fillId="3" borderId="2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7" fillId="3" borderId="35" xfId="0" applyFont="1" applyFill="1" applyBorder="1" applyAlignment="1">
      <alignment horizontal="center" vertical="center"/>
    </xf>
    <xf numFmtId="166" fontId="7" fillId="3" borderId="35" xfId="0" applyNumberFormat="1" applyFont="1" applyFill="1" applyBorder="1" applyAlignment="1">
      <alignment horizontal="center" vertical="center"/>
    </xf>
    <xf numFmtId="167" fontId="7" fillId="3" borderId="3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164" fontId="4" fillId="0" borderId="2" xfId="0" applyNumberFormat="1" applyFont="1" applyBorder="1" applyAlignment="1">
      <alignment horizontal="left" vertical="top"/>
    </xf>
    <xf numFmtId="164" fontId="4" fillId="0" borderId="3" xfId="0" applyNumberFormat="1" applyFont="1" applyBorder="1" applyAlignment="1">
      <alignment horizontal="left" vertical="top"/>
    </xf>
    <xf numFmtId="164" fontId="4" fillId="0" borderId="12" xfId="0" applyNumberFormat="1" applyFont="1" applyBorder="1" applyAlignment="1">
      <alignment horizontal="left" vertical="top"/>
    </xf>
    <xf numFmtId="0" fontId="5" fillId="0" borderId="36" xfId="0" applyFont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</cellXfs>
  <cellStyles count="1">
    <cellStyle name="Standard" xfId="0" builtinId="0"/>
  </cellStyles>
  <dxfs count="5"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</xdr:colOff>
      <xdr:row>0</xdr:row>
      <xdr:rowOff>0</xdr:rowOff>
    </xdr:from>
    <xdr:to>
      <xdr:col>12</xdr:col>
      <xdr:colOff>0</xdr:colOff>
      <xdr:row>3</xdr:row>
      <xdr:rowOff>9525</xdr:rowOff>
    </xdr:to>
    <xdr:pic>
      <xdr:nvPicPr>
        <xdr:cNvPr id="1124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0"/>
          <a:ext cx="962025" cy="8667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66675</xdr:colOff>
      <xdr:row>4</xdr:row>
      <xdr:rowOff>295275</xdr:rowOff>
    </xdr:from>
    <xdr:to>
      <xdr:col>10</xdr:col>
      <xdr:colOff>476250</xdr:colOff>
      <xdr:row>13</xdr:row>
      <xdr:rowOff>47625</xdr:rowOff>
    </xdr:to>
    <xdr:grpSp>
      <xdr:nvGrpSpPr>
        <xdr:cNvPr id="1125" name="Group 2"/>
        <xdr:cNvGrpSpPr>
          <a:grpSpLocks/>
        </xdr:cNvGrpSpPr>
      </xdr:nvGrpSpPr>
      <xdr:grpSpPr bwMode="auto">
        <a:xfrm>
          <a:off x="6143625" y="1238250"/>
          <a:ext cx="714375" cy="1381125"/>
          <a:chOff x="3923" y="1026"/>
          <a:chExt cx="454" cy="318"/>
        </a:xfrm>
      </xdr:grpSpPr>
      <xdr:sp macro="" textlink="">
        <xdr:nvSpPr>
          <xdr:cNvPr id="1126" name="Line 3"/>
          <xdr:cNvSpPr>
            <a:spLocks noChangeShapeType="1"/>
          </xdr:cNvSpPr>
        </xdr:nvSpPr>
        <xdr:spPr bwMode="auto">
          <a:xfrm>
            <a:off x="4377" y="1026"/>
            <a:ext cx="0" cy="318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1127" name="Line 4"/>
          <xdr:cNvSpPr>
            <a:spLocks noChangeShapeType="1"/>
          </xdr:cNvSpPr>
        </xdr:nvSpPr>
        <xdr:spPr bwMode="auto">
          <a:xfrm flipH="1">
            <a:off x="3923" y="1026"/>
            <a:ext cx="454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topLeftCell="A31" zoomScaleNormal="100" workbookViewId="0">
      <selection activeCell="A59" sqref="A59"/>
    </sheetView>
  </sheetViews>
  <sheetFormatPr baseColWidth="10" defaultRowHeight="12.75"/>
  <cols>
    <col min="1" max="1" width="22.28515625" style="1" bestFit="1" customWidth="1"/>
    <col min="2" max="2" width="4.85546875" style="1" bestFit="1" customWidth="1"/>
    <col min="3" max="3" width="26.85546875" style="1" customWidth="1"/>
    <col min="4" max="4" width="4" style="1" customWidth="1"/>
    <col min="5" max="5" width="16.140625" style="1" customWidth="1"/>
    <col min="6" max="6" width="1.5703125" style="1" customWidth="1"/>
    <col min="7" max="7" width="5.85546875" style="1" bestFit="1" customWidth="1"/>
    <col min="8" max="8" width="4.42578125" style="1" customWidth="1"/>
    <col min="9" max="9" width="5.140625" style="1" customWidth="1"/>
    <col min="10" max="10" width="4.5703125" style="1" customWidth="1"/>
    <col min="11" max="11" width="12.7109375" style="1" customWidth="1"/>
    <col min="12" max="12" width="5.85546875" style="1" bestFit="1" customWidth="1"/>
    <col min="13" max="16384" width="11.42578125" style="1"/>
  </cols>
  <sheetData>
    <row r="1" spans="1:12" ht="32.25" customHeight="1">
      <c r="A1" s="110" t="str">
        <f>IF(B3="de","Meldung Verpackungsdaten","Packaging Information")</f>
        <v>Packaging Information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7"/>
    </row>
    <row r="2" spans="1:12" ht="9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7"/>
      <c r="L2" s="17"/>
    </row>
    <row r="3" spans="1:12" ht="26.25" thickBot="1">
      <c r="A3" s="54" t="str">
        <f>IF(B3="de","Sprache","Language")</f>
        <v>Language</v>
      </c>
      <c r="B3" s="19" t="s">
        <v>6</v>
      </c>
      <c r="C3" s="56" t="s">
        <v>3</v>
      </c>
      <c r="D3" s="18"/>
      <c r="E3" s="18"/>
      <c r="F3" s="18"/>
      <c r="G3" s="18"/>
      <c r="H3" s="18"/>
      <c r="I3" s="16"/>
      <c r="J3" s="16"/>
      <c r="K3" s="17"/>
      <c r="L3" s="17"/>
    </row>
    <row r="4" spans="1:12" ht="6.75" customHeight="1" thickBot="1">
      <c r="A4" s="55"/>
      <c r="B4" s="16"/>
      <c r="C4" s="16"/>
      <c r="D4" s="16"/>
      <c r="E4" s="16"/>
      <c r="F4" s="16"/>
      <c r="G4" s="16"/>
      <c r="H4" s="16"/>
      <c r="I4" s="16"/>
      <c r="J4" s="16"/>
      <c r="K4" s="17"/>
      <c r="L4" s="17"/>
    </row>
    <row r="5" spans="1:12" ht="24" thickBot="1">
      <c r="A5" s="55" t="str">
        <f>IF(B3="de","Neuanlauf:","New Filter:")</f>
        <v>New Filter:</v>
      </c>
      <c r="B5" s="2"/>
      <c r="C5" s="16"/>
      <c r="D5" s="16"/>
      <c r="E5" s="16" t="str">
        <f>IF(B3="de","Änderung:","Amendment:")</f>
        <v>Amendment:</v>
      </c>
      <c r="F5" s="16"/>
      <c r="G5" s="16"/>
      <c r="H5" s="16"/>
      <c r="I5" s="2"/>
      <c r="J5" s="5"/>
      <c r="K5" s="17"/>
      <c r="L5" s="17"/>
    </row>
    <row r="6" spans="1:12" ht="6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</row>
    <row r="7" spans="1:12" ht="6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8">
      <c r="A8" s="20" t="str">
        <f>IF(B3="de","Lieferant:","Supplier:")</f>
        <v>Supplier:</v>
      </c>
      <c r="B8" s="20"/>
      <c r="C8" s="123"/>
      <c r="D8" s="124"/>
      <c r="E8" s="124"/>
      <c r="F8" s="124"/>
      <c r="G8" s="125"/>
      <c r="H8" s="7"/>
      <c r="I8" s="21"/>
      <c r="J8" s="21"/>
      <c r="K8" s="17"/>
      <c r="L8" s="17"/>
    </row>
    <row r="9" spans="1:12" ht="18">
      <c r="A9" s="17"/>
      <c r="B9" s="17"/>
      <c r="C9" s="126"/>
      <c r="D9" s="127"/>
      <c r="E9" s="127"/>
      <c r="F9" s="127"/>
      <c r="G9" s="128"/>
      <c r="H9" s="7"/>
      <c r="I9" s="21"/>
      <c r="J9" s="21"/>
      <c r="K9" s="17"/>
      <c r="L9" s="17"/>
    </row>
    <row r="10" spans="1:12" ht="6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21" customHeight="1">
      <c r="A11" s="20" t="str">
        <f>IF(B3="de","Typ:","Filter No.:")</f>
        <v>Filter No.:</v>
      </c>
      <c r="B11" s="20"/>
      <c r="C11" s="3"/>
      <c r="D11" s="4"/>
      <c r="E11" s="22"/>
      <c r="F11" s="22"/>
      <c r="G11" s="23"/>
      <c r="H11" s="24"/>
      <c r="I11" s="24"/>
      <c r="J11" s="24"/>
      <c r="K11" s="17"/>
      <c r="L11" s="17"/>
    </row>
    <row r="12" spans="1:12" ht="6" customHeight="1">
      <c r="A12" s="20"/>
      <c r="B12" s="20"/>
      <c r="C12" s="24"/>
      <c r="D12" s="24"/>
      <c r="E12" s="24"/>
      <c r="F12" s="24"/>
      <c r="G12" s="24"/>
      <c r="H12" s="24"/>
      <c r="I12" s="24"/>
      <c r="J12" s="24"/>
      <c r="K12" s="17"/>
      <c r="L12" s="17"/>
    </row>
    <row r="13" spans="1:12" ht="21.75" customHeight="1">
      <c r="A13" s="20" t="str">
        <f>IF(B3="de","M+H Material (10-stellig):","M+H 10-digit part no.:")</f>
        <v>M+H 10-digit part no.:</v>
      </c>
      <c r="B13" s="20"/>
      <c r="C13" s="129"/>
      <c r="D13" s="130"/>
      <c r="E13" s="130"/>
      <c r="F13" s="130"/>
      <c r="G13" s="131"/>
      <c r="H13" s="8"/>
      <c r="I13" s="8"/>
      <c r="J13" s="8"/>
      <c r="K13" s="17"/>
      <c r="L13" s="17"/>
    </row>
    <row r="14" spans="1:12" ht="7.5" customHeight="1" thickBo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2.25" customHeight="1">
      <c r="A15" s="65"/>
      <c r="B15" s="66"/>
      <c r="C15" s="66"/>
      <c r="D15" s="26"/>
      <c r="E15" s="27"/>
      <c r="F15" s="27"/>
      <c r="G15" s="27"/>
      <c r="H15" s="28"/>
      <c r="I15" s="29"/>
      <c r="J15" s="30"/>
      <c r="K15" s="30"/>
      <c r="L15" s="57"/>
    </row>
    <row r="16" spans="1:12" ht="30.75" customHeight="1">
      <c r="A16" s="67"/>
      <c r="B16" s="68"/>
      <c r="C16" s="69"/>
      <c r="D16" s="139" t="str">
        <f>IF(B3="de","NEU/aktuell:","NEW/actual:")</f>
        <v>NEW/actual:</v>
      </c>
      <c r="E16" s="139"/>
      <c r="F16" s="139"/>
      <c r="G16" s="139"/>
      <c r="H16" s="63"/>
      <c r="I16" s="136" t="str">
        <f>IF(B3="de","Daten vor der Änderung
(alte Daten)","data before amendment
(old data)")</f>
        <v>data before amendment
(old data)</v>
      </c>
      <c r="J16" s="137"/>
      <c r="K16" s="137"/>
      <c r="L16" s="138"/>
    </row>
    <row r="17" spans="1:12" ht="6.75" customHeight="1" thickBot="1">
      <c r="A17" s="67"/>
      <c r="B17" s="68"/>
      <c r="C17" s="68"/>
      <c r="D17" s="32"/>
      <c r="E17" s="33"/>
      <c r="F17" s="33"/>
      <c r="G17" s="33"/>
      <c r="H17" s="31"/>
      <c r="I17" s="34"/>
      <c r="J17" s="35"/>
      <c r="K17" s="35"/>
      <c r="L17" s="58"/>
    </row>
    <row r="18" spans="1:12" ht="17.25" customHeight="1">
      <c r="A18" s="70" t="str">
        <f>IF(B3="DE","Faltschachtel:","individual Packaging:")</f>
        <v>individual Packaging:</v>
      </c>
      <c r="B18" s="71"/>
      <c r="C18" s="72" t="str">
        <f>IF(B3="de","Menge je Schachtel:","quantity per single box:")</f>
        <v>quantity per single box:</v>
      </c>
      <c r="D18" s="36"/>
      <c r="E18" s="93">
        <v>1</v>
      </c>
      <c r="F18" s="100"/>
      <c r="G18" s="97" t="str">
        <f>IF(B3="de","Stück","unit")</f>
        <v>unit</v>
      </c>
      <c r="H18" s="64"/>
      <c r="I18" s="34"/>
      <c r="J18" s="140">
        <v>1</v>
      </c>
      <c r="K18" s="141"/>
      <c r="L18" s="99" t="str">
        <f t="shared" ref="L18:L23" si="0">G18</f>
        <v>unit</v>
      </c>
    </row>
    <row r="19" spans="1:12" ht="17.25" customHeight="1">
      <c r="A19" s="73"/>
      <c r="B19" s="74"/>
      <c r="C19" s="72" t="str">
        <f>IF(B3="de","Filter-Gewicht netto:","Filter-weight net:")</f>
        <v>Filter-weight net:</v>
      </c>
      <c r="D19" s="36"/>
      <c r="E19" s="94"/>
      <c r="F19" s="101"/>
      <c r="G19" s="97" t="s">
        <v>0</v>
      </c>
      <c r="H19" s="64"/>
      <c r="I19" s="34"/>
      <c r="J19" s="108"/>
      <c r="K19" s="109"/>
      <c r="L19" s="99" t="str">
        <f t="shared" si="0"/>
        <v>kg</v>
      </c>
    </row>
    <row r="20" spans="1:12" ht="17.25" customHeight="1">
      <c r="A20" s="73"/>
      <c r="B20" s="74"/>
      <c r="C20" s="72" t="str">
        <f>IF(B3="de","Gewicht  brutto:","weight gross:")</f>
        <v>weight gross:</v>
      </c>
      <c r="D20" s="36"/>
      <c r="E20" s="94"/>
      <c r="F20" s="101"/>
      <c r="G20" s="97" t="s">
        <v>0</v>
      </c>
      <c r="H20" s="64"/>
      <c r="I20" s="34"/>
      <c r="J20" s="108"/>
      <c r="K20" s="109"/>
      <c r="L20" s="99" t="str">
        <f t="shared" si="0"/>
        <v>kg</v>
      </c>
    </row>
    <row r="21" spans="1:12" ht="17.25" customHeight="1">
      <c r="A21" s="73"/>
      <c r="B21" s="74"/>
      <c r="C21" s="72" t="str">
        <f>IF(B3="de","Länge:","length:")</f>
        <v>length:</v>
      </c>
      <c r="D21" s="36"/>
      <c r="E21" s="95"/>
      <c r="F21" s="100"/>
      <c r="G21" s="97" t="s">
        <v>1</v>
      </c>
      <c r="H21" s="64"/>
      <c r="I21" s="34"/>
      <c r="J21" s="102"/>
      <c r="K21" s="103"/>
      <c r="L21" s="99" t="str">
        <f t="shared" si="0"/>
        <v>mm</v>
      </c>
    </row>
    <row r="22" spans="1:12" ht="17.25" customHeight="1">
      <c r="A22" s="73"/>
      <c r="B22" s="74"/>
      <c r="C22" s="72" t="str">
        <f>IF(B3="de","Breite:","width:")</f>
        <v>width:</v>
      </c>
      <c r="D22" s="36"/>
      <c r="E22" s="95"/>
      <c r="F22" s="100"/>
      <c r="G22" s="97" t="s">
        <v>1</v>
      </c>
      <c r="H22" s="64"/>
      <c r="I22" s="34"/>
      <c r="J22" s="102"/>
      <c r="K22" s="103"/>
      <c r="L22" s="99" t="str">
        <f t="shared" si="0"/>
        <v>mm</v>
      </c>
    </row>
    <row r="23" spans="1:12" ht="17.25" customHeight="1" thickBot="1">
      <c r="A23" s="73"/>
      <c r="B23" s="74"/>
      <c r="C23" s="72" t="str">
        <f>IF(B3="de","Höhe:","height:")</f>
        <v>height:</v>
      </c>
      <c r="D23" s="36"/>
      <c r="E23" s="96"/>
      <c r="F23" s="100"/>
      <c r="G23" s="97" t="s">
        <v>1</v>
      </c>
      <c r="H23" s="64"/>
      <c r="I23" s="34"/>
      <c r="J23" s="104"/>
      <c r="K23" s="105"/>
      <c r="L23" s="99" t="str">
        <f t="shared" si="0"/>
        <v>mm</v>
      </c>
    </row>
    <row r="24" spans="1:12" ht="13.5" thickBot="1">
      <c r="A24" s="75"/>
      <c r="B24" s="76"/>
      <c r="C24" s="77"/>
      <c r="D24" s="39"/>
      <c r="E24" s="40"/>
      <c r="F24" s="41"/>
      <c r="G24" s="42"/>
      <c r="H24" s="43"/>
      <c r="I24" s="44"/>
      <c r="J24" s="45"/>
      <c r="K24" s="46"/>
      <c r="L24" s="59"/>
    </row>
    <row r="25" spans="1:12" ht="13.5" thickBot="1">
      <c r="A25" s="73"/>
      <c r="B25" s="74"/>
      <c r="C25" s="78"/>
      <c r="D25" s="47"/>
      <c r="E25" s="11"/>
      <c r="F25" s="48"/>
      <c r="G25" s="33"/>
      <c r="H25" s="31"/>
      <c r="I25" s="34"/>
      <c r="J25" s="35"/>
      <c r="K25" s="49"/>
      <c r="L25" s="60"/>
    </row>
    <row r="26" spans="1:12" ht="17.25" customHeight="1">
      <c r="A26" s="70" t="str">
        <f>IF(B3="de","Sammelpack:","Master Packaging:")</f>
        <v>Master Packaging:</v>
      </c>
      <c r="B26" s="71"/>
      <c r="C26" s="72" t="str">
        <f>IF(B3="de","Menge je Sammelpack:","quantity per master Packaging:")</f>
        <v>quantity per master Packaging:</v>
      </c>
      <c r="D26" s="36"/>
      <c r="E26" s="93"/>
      <c r="F26" s="37"/>
      <c r="G26" s="97" t="str">
        <f>G18</f>
        <v>unit</v>
      </c>
      <c r="H26" s="64"/>
      <c r="I26" s="50"/>
      <c r="J26" s="106"/>
      <c r="K26" s="107"/>
      <c r="L26" s="98" t="str">
        <f>G26</f>
        <v>unit</v>
      </c>
    </row>
    <row r="27" spans="1:12" ht="17.25" customHeight="1">
      <c r="A27" s="73"/>
      <c r="B27" s="74"/>
      <c r="C27" s="72" t="str">
        <f>C20</f>
        <v>weight gross:</v>
      </c>
      <c r="D27" s="36"/>
      <c r="E27" s="94"/>
      <c r="F27" s="38"/>
      <c r="G27" s="97" t="s">
        <v>0</v>
      </c>
      <c r="H27" s="64"/>
      <c r="I27" s="50"/>
      <c r="J27" s="108"/>
      <c r="K27" s="109"/>
      <c r="L27" s="98" t="str">
        <f>G27</f>
        <v>kg</v>
      </c>
    </row>
    <row r="28" spans="1:12" ht="17.25" customHeight="1">
      <c r="A28" s="73"/>
      <c r="B28" s="74"/>
      <c r="C28" s="72" t="str">
        <f>C21</f>
        <v>length:</v>
      </c>
      <c r="D28" s="36"/>
      <c r="E28" s="95"/>
      <c r="F28" s="37"/>
      <c r="G28" s="97" t="s">
        <v>1</v>
      </c>
      <c r="H28" s="64"/>
      <c r="I28" s="50"/>
      <c r="J28" s="102"/>
      <c r="K28" s="103"/>
      <c r="L28" s="98" t="str">
        <f>G28</f>
        <v>mm</v>
      </c>
    </row>
    <row r="29" spans="1:12" ht="17.25" customHeight="1">
      <c r="A29" s="73"/>
      <c r="B29" s="74"/>
      <c r="C29" s="72" t="str">
        <f>C22</f>
        <v>width:</v>
      </c>
      <c r="D29" s="36"/>
      <c r="E29" s="95"/>
      <c r="F29" s="37"/>
      <c r="G29" s="97" t="s">
        <v>1</v>
      </c>
      <c r="H29" s="64"/>
      <c r="I29" s="50"/>
      <c r="J29" s="102"/>
      <c r="K29" s="103"/>
      <c r="L29" s="98" t="str">
        <f>G29</f>
        <v>mm</v>
      </c>
    </row>
    <row r="30" spans="1:12" ht="17.25" customHeight="1" thickBot="1">
      <c r="A30" s="73"/>
      <c r="B30" s="74"/>
      <c r="C30" s="72" t="str">
        <f>C23</f>
        <v>height:</v>
      </c>
      <c r="D30" s="36"/>
      <c r="E30" s="96"/>
      <c r="F30" s="37"/>
      <c r="G30" s="97" t="s">
        <v>1</v>
      </c>
      <c r="H30" s="64"/>
      <c r="I30" s="50"/>
      <c r="J30" s="102"/>
      <c r="K30" s="103"/>
      <c r="L30" s="98" t="str">
        <f>G30</f>
        <v>mm</v>
      </c>
    </row>
    <row r="31" spans="1:12" ht="9" customHeight="1" thickBot="1">
      <c r="A31" s="73"/>
      <c r="B31" s="74"/>
      <c r="C31" s="78"/>
      <c r="D31" s="47"/>
      <c r="E31" s="12"/>
      <c r="F31" s="12"/>
      <c r="G31" s="33"/>
      <c r="H31" s="31"/>
      <c r="I31" s="34"/>
      <c r="J31" s="35"/>
      <c r="K31" s="51"/>
      <c r="L31" s="58"/>
    </row>
    <row r="32" spans="1:12" ht="17.25" customHeight="1" thickBot="1">
      <c r="A32" s="79" t="str">
        <f>IF(B3="de","verpackt in:","Packaging type:")</f>
        <v>Packaging type:</v>
      </c>
      <c r="B32" s="80"/>
      <c r="C32" s="81" t="str">
        <f>IF(B3="de","Karton:","carton:")</f>
        <v>carton:</v>
      </c>
      <c r="D32" s="13" t="s">
        <v>5</v>
      </c>
      <c r="E32" s="91" t="s">
        <v>4</v>
      </c>
      <c r="F32" s="12"/>
      <c r="G32" s="33"/>
      <c r="H32" s="31"/>
      <c r="I32" s="34"/>
      <c r="J32" s="9" t="s">
        <v>5</v>
      </c>
      <c r="K32" s="51"/>
      <c r="L32" s="58"/>
    </row>
    <row r="33" spans="1:12" ht="17.25" customHeight="1" thickBot="1">
      <c r="A33" s="73"/>
      <c r="B33" s="74"/>
      <c r="C33" s="81" t="str">
        <f>IF(B3="de","Folie:","foil:")</f>
        <v>foil:</v>
      </c>
      <c r="D33" s="13" t="s">
        <v>5</v>
      </c>
      <c r="E33" s="92" t="s">
        <v>5</v>
      </c>
      <c r="F33" s="12"/>
      <c r="G33" s="33"/>
      <c r="H33" s="31"/>
      <c r="I33" s="34"/>
      <c r="J33" s="9" t="s">
        <v>5</v>
      </c>
      <c r="K33" s="51"/>
      <c r="L33" s="58"/>
    </row>
    <row r="34" spans="1:12" ht="17.25" customHeight="1" thickBot="1">
      <c r="A34" s="73"/>
      <c r="B34" s="74"/>
      <c r="C34" s="81" t="str">
        <f>IF(B3="de","Sonstiges:","other:")</f>
        <v>other:</v>
      </c>
      <c r="D34" s="133"/>
      <c r="E34" s="134"/>
      <c r="F34" s="134"/>
      <c r="G34" s="135"/>
      <c r="H34" s="14"/>
      <c r="I34" s="10"/>
      <c r="J34" s="116"/>
      <c r="K34" s="117"/>
      <c r="L34" s="118"/>
    </row>
    <row r="35" spans="1:12" ht="13.5" thickBot="1">
      <c r="A35" s="75"/>
      <c r="B35" s="76"/>
      <c r="C35" s="77"/>
      <c r="D35" s="39"/>
      <c r="E35" s="41"/>
      <c r="F35" s="41"/>
      <c r="G35" s="42"/>
      <c r="H35" s="43"/>
      <c r="I35" s="44"/>
      <c r="J35" s="45"/>
      <c r="K35" s="46"/>
      <c r="L35" s="59"/>
    </row>
    <row r="36" spans="1:12" ht="13.5" thickBot="1">
      <c r="A36" s="73"/>
      <c r="B36" s="74"/>
      <c r="C36" s="78"/>
      <c r="D36" s="47"/>
      <c r="E36" s="48"/>
      <c r="F36" s="48"/>
      <c r="G36" s="33"/>
      <c r="H36" s="31"/>
      <c r="I36" s="34"/>
      <c r="J36" s="35"/>
      <c r="K36" s="49"/>
      <c r="L36" s="58"/>
    </row>
    <row r="37" spans="1:12" ht="17.25" customHeight="1">
      <c r="A37" s="70" t="str">
        <f>IF(B3="de","Palette:","Pallet:")</f>
        <v>Pallet:</v>
      </c>
      <c r="B37" s="71"/>
      <c r="C37" s="72" t="str">
        <f>C18</f>
        <v>quantity per single box:</v>
      </c>
      <c r="D37" s="36"/>
      <c r="E37" s="93"/>
      <c r="F37" s="37"/>
      <c r="G37" s="97" t="str">
        <f>G18</f>
        <v>unit</v>
      </c>
      <c r="H37" s="64"/>
      <c r="I37" s="50"/>
      <c r="J37" s="113"/>
      <c r="K37" s="113"/>
      <c r="L37" s="98" t="str">
        <f>G37</f>
        <v>unit</v>
      </c>
    </row>
    <row r="38" spans="1:12" ht="17.25" customHeight="1">
      <c r="A38" s="82"/>
      <c r="B38" s="68"/>
      <c r="C38" s="72" t="str">
        <f>C27</f>
        <v>weight gross:</v>
      </c>
      <c r="D38" s="36"/>
      <c r="E38" s="94"/>
      <c r="F38" s="38"/>
      <c r="G38" s="97" t="s">
        <v>0</v>
      </c>
      <c r="H38" s="64"/>
      <c r="I38" s="50"/>
      <c r="J38" s="114"/>
      <c r="K38" s="114"/>
      <c r="L38" s="98" t="str">
        <f>G38</f>
        <v>kg</v>
      </c>
    </row>
    <row r="39" spans="1:12" ht="17.25" customHeight="1">
      <c r="A39" s="82"/>
      <c r="B39" s="68"/>
      <c r="C39" s="72" t="str">
        <f>C28</f>
        <v>length:</v>
      </c>
      <c r="D39" s="36"/>
      <c r="E39" s="95"/>
      <c r="F39" s="37"/>
      <c r="G39" s="97" t="s">
        <v>1</v>
      </c>
      <c r="H39" s="64"/>
      <c r="I39" s="50"/>
      <c r="J39" s="115"/>
      <c r="K39" s="115"/>
      <c r="L39" s="98" t="str">
        <f>G39</f>
        <v>mm</v>
      </c>
    </row>
    <row r="40" spans="1:12" ht="17.25" customHeight="1">
      <c r="A40" s="82"/>
      <c r="B40" s="68"/>
      <c r="C40" s="72" t="str">
        <f>C29</f>
        <v>width:</v>
      </c>
      <c r="D40" s="36"/>
      <c r="E40" s="95"/>
      <c r="F40" s="37"/>
      <c r="G40" s="97" t="s">
        <v>1</v>
      </c>
      <c r="H40" s="88"/>
      <c r="I40" s="50"/>
      <c r="J40" s="115"/>
      <c r="K40" s="115"/>
      <c r="L40" s="98" t="str">
        <f>G40</f>
        <v>mm</v>
      </c>
    </row>
    <row r="41" spans="1:12" ht="17.25" customHeight="1" thickBot="1">
      <c r="A41" s="82"/>
      <c r="B41" s="68"/>
      <c r="C41" s="72" t="str">
        <f>C30</f>
        <v>height:</v>
      </c>
      <c r="D41" s="36"/>
      <c r="E41" s="96"/>
      <c r="F41" s="37"/>
      <c r="G41" s="97" t="s">
        <v>1</v>
      </c>
      <c r="H41" s="88"/>
      <c r="I41" s="50"/>
      <c r="J41" s="115"/>
      <c r="K41" s="115"/>
      <c r="L41" s="98" t="str">
        <f>G41</f>
        <v>mm</v>
      </c>
    </row>
    <row r="42" spans="1:12" ht="17.25" customHeight="1">
      <c r="A42" s="82"/>
      <c r="B42" s="68"/>
      <c r="C42" s="78"/>
      <c r="D42" s="47"/>
      <c r="E42" s="86"/>
      <c r="F42" s="12"/>
      <c r="G42" s="33"/>
      <c r="H42" s="31"/>
      <c r="I42" s="34"/>
      <c r="J42" s="87"/>
      <c r="K42" s="87"/>
      <c r="L42" s="58"/>
    </row>
    <row r="43" spans="1:12" ht="13.5" thickBot="1">
      <c r="A43" s="82"/>
      <c r="B43" s="68"/>
      <c r="C43" s="68"/>
      <c r="D43" s="32"/>
      <c r="E43" s="33"/>
      <c r="F43" s="33"/>
      <c r="G43" s="33"/>
      <c r="H43" s="31"/>
      <c r="I43" s="34"/>
      <c r="J43" s="35"/>
      <c r="K43" s="35"/>
      <c r="L43" s="58"/>
    </row>
    <row r="44" spans="1:12" ht="17.25" customHeight="1" thickBot="1">
      <c r="A44" s="79" t="str">
        <f>IF(B15="de","verpackt in:","Packaging type:")</f>
        <v>Packaging type:</v>
      </c>
      <c r="B44" s="80"/>
      <c r="C44" s="81" t="str">
        <f>IF(B3="de","Umrandung","edge protection")</f>
        <v>edge protection</v>
      </c>
      <c r="D44" s="13" t="s">
        <v>5</v>
      </c>
      <c r="E44" s="33"/>
      <c r="F44" s="33"/>
      <c r="G44" s="33"/>
      <c r="H44" s="31"/>
      <c r="I44" s="34"/>
      <c r="J44" s="9" t="s">
        <v>5</v>
      </c>
      <c r="K44" s="35"/>
      <c r="L44" s="58"/>
    </row>
    <row r="45" spans="1:12" ht="17.25" customHeight="1" thickBot="1">
      <c r="A45" s="67"/>
      <c r="B45" s="68"/>
      <c r="C45" s="81" t="str">
        <f>IF(B3="de","verschrumpft","shrink wraped")</f>
        <v>shrink wraped</v>
      </c>
      <c r="D45" s="13" t="s">
        <v>5</v>
      </c>
      <c r="E45" s="33"/>
      <c r="F45" s="33"/>
      <c r="G45" s="33"/>
      <c r="H45" s="31"/>
      <c r="I45" s="34"/>
      <c r="J45" s="9" t="s">
        <v>5</v>
      </c>
      <c r="K45" s="51"/>
      <c r="L45" s="58"/>
    </row>
    <row r="46" spans="1:12" ht="17.25" customHeight="1" thickBot="1">
      <c r="A46" s="67"/>
      <c r="B46" s="68"/>
      <c r="C46" s="81" t="str">
        <f>IF(B3="de","umreift","strapped")</f>
        <v>strapped</v>
      </c>
      <c r="D46" s="13" t="s">
        <v>5</v>
      </c>
      <c r="E46" s="33"/>
      <c r="F46" s="33"/>
      <c r="G46" s="33"/>
      <c r="H46" s="31"/>
      <c r="I46" s="34"/>
      <c r="J46" s="9" t="s">
        <v>5</v>
      </c>
      <c r="K46" s="51"/>
      <c r="L46" s="58"/>
    </row>
    <row r="47" spans="1:12" ht="17.25" customHeight="1" thickBot="1">
      <c r="A47" s="83"/>
      <c r="B47" s="74"/>
      <c r="C47" s="81" t="str">
        <f>IF(B3="de","Sonstiges","other")</f>
        <v>other</v>
      </c>
      <c r="D47" s="119"/>
      <c r="E47" s="120"/>
      <c r="F47" s="120"/>
      <c r="G47" s="121"/>
      <c r="H47" s="15"/>
      <c r="I47" s="10"/>
      <c r="J47" s="116"/>
      <c r="K47" s="117"/>
      <c r="L47" s="118"/>
    </row>
    <row r="48" spans="1:12" ht="13.5" thickBot="1">
      <c r="A48" s="84"/>
      <c r="B48" s="85"/>
      <c r="C48" s="85"/>
      <c r="D48" s="52"/>
      <c r="E48" s="42"/>
      <c r="F48" s="42"/>
      <c r="G48" s="42"/>
      <c r="H48" s="43"/>
      <c r="I48" s="44"/>
      <c r="J48" s="45"/>
      <c r="K48" s="45"/>
      <c r="L48" s="61"/>
    </row>
    <row r="49" spans="1:12" ht="27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5">
      <c r="A50" s="62" t="str">
        <f>IF(B3="de","Aussteller/Lieferant:","Issuer/Supplier:")</f>
        <v>Issuer/Supplier:</v>
      </c>
      <c r="B50" s="17"/>
      <c r="C50" s="17"/>
      <c r="D50" s="17"/>
      <c r="E50" s="62" t="str">
        <f>IF(F3="de","Freigabe M+H","Approval/M+H")</f>
        <v>Approval/M+H</v>
      </c>
      <c r="F50" s="17"/>
      <c r="G50" s="17"/>
      <c r="H50" s="17"/>
      <c r="I50" s="17"/>
      <c r="J50" s="17"/>
      <c r="K50" s="17"/>
      <c r="L50" s="17"/>
    </row>
    <row r="51" spans="1:12" ht="23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5" customHeight="1">
      <c r="A52" s="20" t="str">
        <f>IF(B3="de","Gültig ab:","valid from:")</f>
        <v>valid from:</v>
      </c>
      <c r="B52" s="111"/>
      <c r="C52" s="111"/>
      <c r="D52" s="6"/>
      <c r="E52" s="17" t="str">
        <f>IF(F3="de","Abteilung:","Departement:")</f>
        <v>Departement:</v>
      </c>
      <c r="F52" s="112"/>
      <c r="G52" s="112"/>
      <c r="H52" s="112"/>
      <c r="I52" s="112"/>
      <c r="J52" s="112"/>
      <c r="K52" s="112"/>
      <c r="L52" s="112"/>
    </row>
    <row r="53" spans="1:12" ht="15" customHeight="1">
      <c r="A53" s="17" t="str">
        <f>IF(B3="de","Ausstellungsdatum:","date of issue:")</f>
        <v>date of issue:</v>
      </c>
      <c r="B53" s="111"/>
      <c r="C53" s="111"/>
      <c r="D53" s="6"/>
      <c r="E53" s="17" t="s">
        <v>2</v>
      </c>
      <c r="F53" s="112"/>
      <c r="G53" s="112"/>
      <c r="H53" s="112"/>
      <c r="I53" s="112"/>
      <c r="J53" s="112"/>
      <c r="K53" s="112"/>
      <c r="L53" s="112"/>
    </row>
    <row r="54" spans="1:12" ht="15" customHeight="1">
      <c r="A54" s="17" t="str">
        <f>IF(B3="de","Abteilung:","Departement:")</f>
        <v>Departement:</v>
      </c>
      <c r="B54" s="111"/>
      <c r="C54" s="111"/>
      <c r="D54" s="6"/>
      <c r="E54" s="17" t="str">
        <f>IF(F3="de","Tel.:","phone:")</f>
        <v>phone:</v>
      </c>
      <c r="F54" s="112"/>
      <c r="G54" s="112"/>
      <c r="H54" s="112"/>
      <c r="I54" s="112"/>
      <c r="J54" s="112"/>
      <c r="K54" s="112"/>
      <c r="L54" s="112"/>
    </row>
    <row r="55" spans="1:12" ht="15" customHeight="1">
      <c r="A55" s="17" t="s">
        <v>2</v>
      </c>
      <c r="B55" s="111"/>
      <c r="C55" s="111"/>
      <c r="D55" s="6"/>
      <c r="E55" s="142"/>
      <c r="F55" s="143"/>
      <c r="G55" s="143"/>
      <c r="H55" s="143"/>
      <c r="I55" s="143"/>
      <c r="J55" s="143"/>
      <c r="K55" s="143"/>
      <c r="L55" s="143"/>
    </row>
    <row r="56" spans="1:12" ht="15" customHeight="1">
      <c r="A56" s="17" t="str">
        <f>IF(B3="de","Tel.:","phone:")</f>
        <v>phone:</v>
      </c>
      <c r="B56" s="111"/>
      <c r="C56" s="111"/>
      <c r="D56" s="6"/>
      <c r="E56" s="142"/>
      <c r="F56" s="143"/>
      <c r="G56" s="143"/>
      <c r="H56" s="143"/>
      <c r="I56" s="143"/>
      <c r="J56" s="143"/>
      <c r="K56" s="143"/>
      <c r="L56" s="143"/>
    </row>
    <row r="57" spans="1: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>
      <c r="A58" s="17"/>
      <c r="B58" s="17"/>
      <c r="C58" s="17"/>
      <c r="D58" s="17"/>
      <c r="E58" s="6"/>
      <c r="F58" s="24"/>
      <c r="G58" s="89"/>
      <c r="H58" s="122"/>
      <c r="I58" s="122"/>
      <c r="J58" s="17"/>
      <c r="K58" s="17"/>
      <c r="L58" s="17"/>
    </row>
    <row r="59" spans="1:1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>
      <c r="A63" s="132" t="str">
        <f>IF($B$3="de","Datum / Unterschrift Lieferant:"," date / signature supplier")</f>
        <v xml:space="preserve"> date / signature supplier</v>
      </c>
      <c r="B63" s="132"/>
      <c r="C63" s="132"/>
      <c r="D63" s="53"/>
      <c r="E63" s="132" t="str">
        <f>IF($B$3="de","Datum / Unterschrift MANN + HUMMEL:","date / signature MANN + HUMMEL")</f>
        <v>date / signature MANN + HUMMEL</v>
      </c>
      <c r="F63" s="132"/>
      <c r="G63" s="132"/>
      <c r="H63" s="132"/>
      <c r="I63" s="132"/>
      <c r="J63" s="132"/>
      <c r="K63" s="132"/>
      <c r="L63" s="132"/>
    </row>
  </sheetData>
  <mergeCells count="38">
    <mergeCell ref="J30:K30"/>
    <mergeCell ref="H58:I58"/>
    <mergeCell ref="C8:G9"/>
    <mergeCell ref="C13:G13"/>
    <mergeCell ref="A63:C63"/>
    <mergeCell ref="D34:G34"/>
    <mergeCell ref="E63:L63"/>
    <mergeCell ref="B56:C56"/>
    <mergeCell ref="F56:L56"/>
    <mergeCell ref="I16:L16"/>
    <mergeCell ref="D16:G16"/>
    <mergeCell ref="J41:K41"/>
    <mergeCell ref="J18:K18"/>
    <mergeCell ref="J19:K19"/>
    <mergeCell ref="J20:K20"/>
    <mergeCell ref="J21:K21"/>
    <mergeCell ref="A1:K1"/>
    <mergeCell ref="B52:C52"/>
    <mergeCell ref="B53:C53"/>
    <mergeCell ref="B54:C54"/>
    <mergeCell ref="B55:C55"/>
    <mergeCell ref="F52:L52"/>
    <mergeCell ref="F53:L53"/>
    <mergeCell ref="F54:L54"/>
    <mergeCell ref="F55:L55"/>
    <mergeCell ref="J37:K37"/>
    <mergeCell ref="J38:K38"/>
    <mergeCell ref="J39:K39"/>
    <mergeCell ref="J40:K40"/>
    <mergeCell ref="J34:L34"/>
    <mergeCell ref="D47:G47"/>
    <mergeCell ref="J47:L47"/>
    <mergeCell ref="J29:K29"/>
    <mergeCell ref="J22:K22"/>
    <mergeCell ref="J23:K23"/>
    <mergeCell ref="J26:K26"/>
    <mergeCell ref="J27:K27"/>
    <mergeCell ref="J28:K28"/>
  </mergeCells>
  <phoneticPr fontId="6" type="noConversion"/>
  <conditionalFormatting sqref="E37:E38 J37:K37 E27 J27:K27 J19:K20 E19:E20">
    <cfRule type="cellIs" dxfId="4" priority="8" stopIfTrue="1" operator="greaterThan">
      <formula>800</formula>
    </cfRule>
  </conditionalFormatting>
  <conditionalFormatting sqref="E41:E42 J41:K42 E23 J23:K23 E30 J30:K30">
    <cfRule type="cellIs" dxfId="3" priority="6" stopIfTrue="1" operator="greaterThan">
      <formula>2000</formula>
    </cfRule>
  </conditionalFormatting>
  <conditionalFormatting sqref="E21:E22 J21:K22 E28:E29 J28:K29 E39:E40 J39:K40">
    <cfRule type="cellIs" dxfId="2" priority="4" stopIfTrue="1" operator="greaterThan">
      <formula>1200</formula>
    </cfRule>
  </conditionalFormatting>
  <conditionalFormatting sqref="E18 J18:K18">
    <cfRule type="cellIs" dxfId="1" priority="3" stopIfTrue="1" operator="greaterThan">
      <formula>1</formula>
    </cfRule>
  </conditionalFormatting>
  <conditionalFormatting sqref="G58">
    <cfRule type="expression" dxfId="0" priority="1" stopIfTrue="1">
      <formula>$E$41=""</formula>
    </cfRule>
  </conditionalFormatting>
  <dataValidations count="2">
    <dataValidation type="list" allowBlank="1" showInputMessage="1" showErrorMessage="1" sqref="D44:D46 D33">
      <formula1>$E$32:$E$33</formula1>
    </dataValidation>
    <dataValidation type="list" showInputMessage="1" showErrorMessage="1" sqref="D32 J32:J33 J44:J46">
      <formula1>$E$32:$E$33</formula1>
    </dataValidation>
  </dataValidations>
  <printOptions horizontalCentered="1"/>
  <pageMargins left="0.78740157480314965" right="0.78740157480314965" top="0.43307086614173229" bottom="0.47244094488188981" header="0.27559055118110237" footer="0.23622047244094491"/>
  <pageSetup paperSize="9" scale="75" orientation="portrait" r:id="rId1"/>
  <headerFooter alignWithMargins="0">
    <oddFooter>&amp;C&amp;Z&amp;F  /  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2"/>
    </sheetView>
  </sheetViews>
  <sheetFormatPr baseColWidth="10" defaultRowHeight="12.75"/>
  <sheetData>
    <row r="1" spans="1:1">
      <c r="A1" s="9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Zweisprachig</vt:lpstr>
      <vt:lpstr>DD</vt:lpstr>
      <vt:lpstr>Zweisprachig!Druckbereich</vt:lpstr>
    </vt:vector>
  </TitlesOfParts>
  <Company>MANN+HUMMEL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75833</dc:creator>
  <cp:lastModifiedBy>Andreas Weckfort</cp:lastModifiedBy>
  <cp:lastPrinted>2012-08-13T11:23:03Z</cp:lastPrinted>
  <dcterms:created xsi:type="dcterms:W3CDTF">2006-01-19T16:37:11Z</dcterms:created>
  <dcterms:modified xsi:type="dcterms:W3CDTF">2012-08-14T14:30:24Z</dcterms:modified>
</cp:coreProperties>
</file>