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ustomProperty2.bin" ContentType="application/vnd.openxmlformats-officedocument.spreadsheetml.customProperty"/>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ustomProperty3.bin" ContentType="application/vnd.openxmlformats-officedocument.spreadsheetml.customProperty"/>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ustomProperty6.bin" ContentType="application/vnd.openxmlformats-officedocument.spreadsheetml.customProperty"/>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70319\Downloads\"/>
    </mc:Choice>
  </mc:AlternateContent>
  <xr:revisionPtr revIDLastSave="0" documentId="8_{4CF23C74-FF0D-43AC-8EDE-D6C1138427B1}" xr6:coauthVersionLast="47" xr6:coauthVersionMax="47" xr10:uidLastSave="{00000000-0000-0000-0000-000000000000}"/>
  <bookViews>
    <workbookView xWindow="-120" yWindow="-120" windowWidth="29040" windowHeight="17640" xr2:uid="{18A1F293-74D5-48DD-81E9-AC8CCDE69717}"/>
  </bookViews>
  <sheets>
    <sheet name="Packaging Data Sheet" sheetId="1" r:id="rId1"/>
    <sheet name="One-Way Backup for Returnable" sheetId="15" r:id="rId2"/>
    <sheet name="Instruction (general)" sheetId="12" r:id="rId3"/>
    <sheet name="Instruction (Field Notes)" sheetId="14" r:id="rId4"/>
    <sheet name="Glossary" sheetId="4" r:id="rId5"/>
    <sheet name="Example" sheetId="13" r:id="rId6"/>
    <sheet name="Look-up table" sheetId="3" r:id="rId7"/>
  </sheets>
  <definedNames>
    <definedName name="Currency" localSheetId="5">Tabelle72[Currency]</definedName>
    <definedName name="Currency" localSheetId="3">Tabelle72[Currency]</definedName>
    <definedName name="Currency" localSheetId="2">Tabelle72[Currency]</definedName>
    <definedName name="Currency" localSheetId="1">Tabelle72[Currency]</definedName>
    <definedName name="Currency">Tabelle72[Currency]</definedName>
    <definedName name="Ownership" localSheetId="5">Tabelle7[Ownership]</definedName>
    <definedName name="Ownership" localSheetId="3">Tabelle7[Ownership]</definedName>
    <definedName name="Ownership" localSheetId="2">Tabelle7[Ownership]</definedName>
    <definedName name="Ownership" localSheetId="1">Tabelle7[Ownership]</definedName>
    <definedName name="Ownership">Tabelle7[Ownership]</definedName>
    <definedName name="Plant" localSheetId="1">Tabelle72[Plant]</definedName>
    <definedName name="Plant">Tabelle72[Plant]</definedName>
    <definedName name="Shipping_mode" localSheetId="5">Tabelle4[Shipping mode]</definedName>
    <definedName name="Shipping_mode" localSheetId="3">Tabelle4[Shipping mode]</definedName>
    <definedName name="Shipping_mode" localSheetId="2">Tabelle4[Shipping mode]</definedName>
    <definedName name="Shipping_mode" localSheetId="1">Tabelle4[Shipping mode]</definedName>
    <definedName name="Shipping_mode">Tabelle4[Shipping mode]</definedName>
    <definedName name="Special_Requirements" localSheetId="5">Tabelle5[Special Requirements]</definedName>
    <definedName name="Special_Requirements" localSheetId="3">Tabelle5[Special Requirements]</definedName>
    <definedName name="Special_Requirements" localSheetId="2">Tabelle5[Special Requirements]</definedName>
    <definedName name="Special_Requirements" localSheetId="1">Tabelle5[Special Requirements]</definedName>
    <definedName name="Special_Requirements">Tabelle5[Special Requirements]</definedName>
    <definedName name="Stack_Factor" localSheetId="5">Tabelle3[Stack Factor]</definedName>
    <definedName name="Stack_Factor" localSheetId="3">Tabelle3[Stack Factor]</definedName>
    <definedName name="Stack_Factor" localSheetId="2">Tabelle3[Stack Factor]</definedName>
    <definedName name="Stack_Factor" localSheetId="1">Tabelle3[Stack Factor]</definedName>
    <definedName name="Stack_Factor">Tabelle3[Stack Factor]</definedName>
    <definedName name="Type" localSheetId="5">Tabelle6[Type]</definedName>
    <definedName name="Type" localSheetId="3">Tabelle6[Type]</definedName>
    <definedName name="Type" localSheetId="2">Tabelle6[Type]</definedName>
    <definedName name="Type" localSheetId="1">Tabelle6[Type]</definedName>
    <definedName name="Type">Tabelle6[Type]</definedName>
    <definedName name="yes_no" localSheetId="5">Tabelle2[yes/no]</definedName>
    <definedName name="yes_no" localSheetId="3">Tabelle2[yes/no]</definedName>
    <definedName name="yes_no" localSheetId="2">Tabelle2[yes/no]</definedName>
    <definedName name="yes_no" localSheetId="1">Tabelle2[yes/no]</definedName>
    <definedName name="yes_no">Tabelle2[yes/no]</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1" i="15" l="1"/>
  <c r="M42" i="15" s="1"/>
  <c r="M33" i="15" s="1"/>
  <c r="M24" i="15" s="1"/>
  <c r="Q49" i="15"/>
  <c r="Q48" i="15"/>
  <c r="Q47" i="15"/>
  <c r="O51" i="15" s="1"/>
  <c r="Q40" i="15"/>
  <c r="Q39" i="15"/>
  <c r="Q38" i="15"/>
  <c r="Q31" i="15"/>
  <c r="Q30" i="15"/>
  <c r="Q29" i="15"/>
  <c r="G24" i="15"/>
  <c r="Q22" i="15"/>
  <c r="Q21" i="15"/>
  <c r="Q20" i="15"/>
  <c r="L9" i="15"/>
  <c r="N7" i="15"/>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L9" i="1"/>
  <c r="N7" i="1"/>
  <c r="M51" i="14"/>
  <c r="Q49" i="14"/>
  <c r="Q48" i="14"/>
  <c r="Q47" i="14"/>
  <c r="O51" i="14"/>
  <c r="M42" i="14"/>
  <c r="Q40" i="14"/>
  <c r="Q39" i="14"/>
  <c r="Q38" i="14"/>
  <c r="M33" i="14"/>
  <c r="M24" i="14"/>
  <c r="Q31" i="14"/>
  <c r="Q30" i="14"/>
  <c r="Q29" i="14"/>
  <c r="G24" i="14"/>
  <c r="Q22" i="14"/>
  <c r="Q21" i="14"/>
  <c r="Q20" i="14"/>
  <c r="Q51" i="13"/>
  <c r="Q50" i="13"/>
  <c r="Q22" i="13"/>
  <c r="M54" i="13"/>
  <c r="M43" i="13"/>
  <c r="M34" i="13"/>
  <c r="M25" i="13" s="1"/>
  <c r="Q52" i="13"/>
  <c r="Q49" i="13"/>
  <c r="Q48" i="13"/>
  <c r="Q41" i="13"/>
  <c r="Q40" i="13"/>
  <c r="Q39" i="13"/>
  <c r="Q32" i="13"/>
  <c r="Q31" i="13"/>
  <c r="Q30" i="13"/>
  <c r="G25" i="13"/>
  <c r="Q23" i="13"/>
  <c r="Q21" i="13"/>
  <c r="Q20" i="13"/>
  <c r="M51" i="12"/>
  <c r="Q49" i="12"/>
  <c r="Q48" i="12"/>
  <c r="Q47" i="12"/>
  <c r="O51" i="12"/>
  <c r="M42" i="12"/>
  <c r="Q40" i="12"/>
  <c r="Q39" i="12"/>
  <c r="Q38" i="12"/>
  <c r="M33" i="12"/>
  <c r="M24" i="12"/>
  <c r="Q31" i="12"/>
  <c r="Q30" i="12"/>
  <c r="Q29" i="12"/>
  <c r="G24" i="12"/>
  <c r="Q22" i="12"/>
  <c r="Q21" i="12"/>
  <c r="Q20" i="12"/>
  <c r="Q51" i="14"/>
  <c r="O42" i="14"/>
  <c r="O54" i="13"/>
  <c r="O43" i="13"/>
  <c r="Q43" i="13" s="1"/>
  <c r="O42" i="12"/>
  <c r="Q51" i="12"/>
  <c r="Q49" i="1"/>
  <c r="Q48" i="1"/>
  <c r="Q47" i="1"/>
  <c r="Q40" i="1"/>
  <c r="Q39" i="1"/>
  <c r="Q38" i="1"/>
  <c r="Q31" i="1"/>
  <c r="Q30" i="1"/>
  <c r="Q29" i="1"/>
  <c r="Q22" i="1"/>
  <c r="Q21" i="1"/>
  <c r="Q20" i="1"/>
  <c r="Q42" i="14"/>
  <c r="O33" i="14"/>
  <c r="Q54" i="13"/>
  <c r="O33" i="12"/>
  <c r="Q42" i="12"/>
  <c r="O24" i="14"/>
  <c r="Q24" i="14"/>
  <c r="Q33" i="14"/>
  <c r="O24" i="12"/>
  <c r="Q24" i="12"/>
  <c r="Q33" i="12"/>
  <c r="G24" i="1"/>
  <c r="M51" i="1"/>
  <c r="M42" i="1"/>
  <c r="M33" i="1" s="1"/>
  <c r="M24" i="1" s="1"/>
  <c r="O51" i="1"/>
  <c r="Q51" i="1"/>
  <c r="O34" i="13" l="1"/>
  <c r="Q34" i="13" s="1"/>
  <c r="O25" i="13"/>
  <c r="Q25" i="13" s="1"/>
  <c r="Q51" i="15"/>
  <c r="O42" i="15"/>
  <c r="O42" i="1"/>
  <c r="Q42" i="1" s="1"/>
  <c r="O33" i="1"/>
  <c r="O24" i="1" s="1"/>
  <c r="Q24" i="1" s="1"/>
  <c r="O33" i="15" l="1"/>
  <c r="Q42" i="15"/>
  <c r="Q33" i="1"/>
  <c r="O24" i="15" l="1"/>
  <c r="Q24" i="15" s="1"/>
  <c r="Q3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Wörner, Tobias</author>
  </authors>
  <commentList>
    <comment ref="J14" authorId="0" shapeId="0" xr:uid="{4D54DE5C-F2D1-4019-AAEB-A623E8403F09}">
      <text>
        <r>
          <rPr>
            <b/>
            <sz val="9"/>
            <color indexed="81"/>
            <rFont val="Segoe UI"/>
            <family val="2"/>
            <charset val="238"/>
          </rPr>
          <t>Wörner, Tobias:</t>
        </r>
        <r>
          <rPr>
            <sz val="9"/>
            <color indexed="81"/>
            <rFont val="Segoe UI"/>
            <family val="2"/>
            <charset val="238"/>
          </rPr>
          <t xml:space="preserve">
stack factor of packaging shipping unit 1</t>
        </r>
      </text>
    </comment>
    <comment ref="O14" authorId="0" shapeId="0" xr:uid="{317F9B21-3F0A-4857-80A9-0C1DFC265B19}">
      <text>
        <r>
          <rPr>
            <b/>
            <sz val="9"/>
            <color indexed="81"/>
            <rFont val="Segoe UI"/>
            <family val="2"/>
          </rPr>
          <t>Wörner, Tobias:</t>
        </r>
        <r>
          <rPr>
            <sz val="9"/>
            <color indexed="81"/>
            <rFont val="Segoe UI"/>
            <family val="2"/>
          </rPr>
          <t xml:space="preserve">
Maximum weight which can be loaded on top of shipping unit level 1</t>
        </r>
      </text>
    </comment>
    <comment ref="G19" authorId="0" shapeId="0" xr:uid="{1B7745C8-6374-40DC-B590-C86A3241E495}">
      <text>
        <r>
          <rPr>
            <b/>
            <sz val="9"/>
            <color indexed="81"/>
            <rFont val="Segoe UI"/>
            <family val="2"/>
          </rPr>
          <t>Wörner, Tobias:</t>
        </r>
        <r>
          <rPr>
            <sz val="9"/>
            <color indexed="81"/>
            <rFont val="Segoe UI"/>
            <family val="2"/>
          </rPr>
          <t xml:space="preserve">
Standardized number listed in M+H logistic handbook MHG-SC-M-0007 Supp.2 (Numbers with VPX…);
If packaging type is not listed, leave this field empty
</t>
        </r>
      </text>
    </comment>
    <comment ref="K19" authorId="0" shapeId="0" xr:uid="{2EF3A420-9AA3-473F-9811-55D46BB2E336}">
      <text>
        <r>
          <rPr>
            <b/>
            <sz val="9"/>
            <color indexed="81"/>
            <rFont val="Segoe UI"/>
            <family val="2"/>
          </rPr>
          <t>Wörner, Tobias:</t>
        </r>
        <r>
          <rPr>
            <sz val="9"/>
            <color indexed="81"/>
            <rFont val="Segoe UI"/>
            <family val="2"/>
          </rPr>
          <t xml:space="preserve">
The packaging code is depending on the type and material of the respective packaging defined by the UN (United Nations)
Please find more details regarding UN packaging code with this link:
https://unece.org/sites/default/files/2023-08/ST-SG-AC10-1r23e_Vol1_WEB.pdf
</t>
        </r>
      </text>
    </comment>
    <comment ref="P19" authorId="0" shapeId="0" xr:uid="{F35ACA7A-96F6-404B-8FFB-7917F18D641D}">
      <text>
        <r>
          <rPr>
            <b/>
            <sz val="9"/>
            <color indexed="81"/>
            <rFont val="Segoe UI"/>
            <family val="2"/>
          </rPr>
          <t>Wörner, Tobias:</t>
        </r>
        <r>
          <rPr>
            <sz val="9"/>
            <color indexed="81"/>
            <rFont val="Segoe UI"/>
            <family val="2"/>
          </rPr>
          <t xml:space="preserve">
Cost in defined currency (top of the sheet)</t>
        </r>
      </text>
    </comment>
    <comment ref="O25" authorId="0" shapeId="0" xr:uid="{1D76894B-CAEF-4E2F-AD18-999DE01A91EB}">
      <text>
        <r>
          <rPr>
            <b/>
            <sz val="9"/>
            <color indexed="81"/>
            <rFont val="Segoe UI"/>
            <family val="2"/>
          </rPr>
          <t>Wörner, Tobias:</t>
        </r>
        <r>
          <rPr>
            <sz val="9"/>
            <color indexed="81"/>
            <rFont val="Segoe UI"/>
            <family val="2"/>
          </rPr>
          <t xml:space="preserve">
In case of dimension of product is bigger than size of pallet (e.g. rolls, etc.) then tick the box</t>
        </r>
      </text>
    </comment>
    <comment ref="G28" authorId="0" shapeId="0" xr:uid="{4382C7D0-1CCA-47FC-95F1-B171156D630C}">
      <text>
        <r>
          <rPr>
            <b/>
            <sz val="9"/>
            <color indexed="81"/>
            <rFont val="Segoe UI"/>
            <family val="2"/>
          </rPr>
          <t>Wörner, Tobias:</t>
        </r>
        <r>
          <rPr>
            <sz val="9"/>
            <color indexed="81"/>
            <rFont val="Segoe UI"/>
            <family val="2"/>
          </rPr>
          <t xml:space="preserve">
Standardized number listed in M+H logistic handbook MHG-SC-M-0007 Supp.2 (Numbers with VPX…);
If packaging type is not listed, leave this field empty
</t>
        </r>
      </text>
    </comment>
    <comment ref="K28" authorId="0" shapeId="0" xr:uid="{941F2A5D-DCA4-4106-A00E-2B633E6407CD}">
      <text>
        <r>
          <rPr>
            <b/>
            <sz val="9"/>
            <color indexed="81"/>
            <rFont val="Segoe UI"/>
            <family val="2"/>
          </rPr>
          <t>Wörner, Tobias:</t>
        </r>
        <r>
          <rPr>
            <sz val="9"/>
            <color indexed="81"/>
            <rFont val="Segoe UI"/>
            <family val="2"/>
          </rPr>
          <t xml:space="preserve">
The packaging code is depending on the type and material of the respective packaging defined by the UN (United Nations)</t>
        </r>
      </text>
    </comment>
    <comment ref="G37" authorId="0" shapeId="0" xr:uid="{A948BFB4-7333-4148-8227-547D14EAF92D}">
      <text>
        <r>
          <rPr>
            <b/>
            <sz val="9"/>
            <color indexed="81"/>
            <rFont val="Segoe UI"/>
            <family val="2"/>
          </rPr>
          <t>Wörner, Tobias:</t>
        </r>
        <r>
          <rPr>
            <sz val="9"/>
            <color indexed="81"/>
            <rFont val="Segoe UI"/>
            <family val="2"/>
          </rPr>
          <t xml:space="preserve">
Standardized number listed in M+H logistic handbook MHG-SC-M-0007 Supp.2 (Numbers with VPX…);
If packaging type is not listed, leave this field empty
</t>
        </r>
      </text>
    </comment>
    <comment ref="K37" authorId="0" shapeId="0" xr:uid="{F19FB263-A3BB-40B8-A4A3-36A2FA6F39FE}">
      <text>
        <r>
          <rPr>
            <b/>
            <sz val="9"/>
            <color indexed="81"/>
            <rFont val="Segoe UI"/>
            <family val="2"/>
          </rPr>
          <t>Wörner, Tobias:</t>
        </r>
        <r>
          <rPr>
            <sz val="9"/>
            <color indexed="81"/>
            <rFont val="Segoe UI"/>
            <family val="2"/>
          </rPr>
          <t xml:space="preserve">
The packaging code is depending on the type and material of the respective packaging defined by the UN (United Nations)</t>
        </r>
      </text>
    </comment>
    <comment ref="G46" authorId="0" shapeId="0" xr:uid="{2E2FBB87-F140-4D66-A0EA-7B2E116FE63B}">
      <text>
        <r>
          <rPr>
            <b/>
            <sz val="9"/>
            <color indexed="81"/>
            <rFont val="Segoe UI"/>
            <family val="2"/>
          </rPr>
          <t>Wörner, Tobias:</t>
        </r>
        <r>
          <rPr>
            <sz val="9"/>
            <color indexed="81"/>
            <rFont val="Segoe UI"/>
            <family val="2"/>
          </rPr>
          <t xml:space="preserve">
Standardized number listed in M+H logistic handbook MHG-SC-M-0007 Supp.2 (Numbers with VPX…);
If packaging type is not listed, leave this field empty
</t>
        </r>
      </text>
    </comment>
    <comment ref="K46" authorId="0" shapeId="0" xr:uid="{4C63E84C-252C-479D-A03C-3DAEF4A4C36F}">
      <text>
        <r>
          <rPr>
            <b/>
            <sz val="9"/>
            <color indexed="81"/>
            <rFont val="Segoe UI"/>
            <family val="2"/>
          </rPr>
          <t>Wörner, Tobias:</t>
        </r>
        <r>
          <rPr>
            <sz val="9"/>
            <color indexed="81"/>
            <rFont val="Segoe UI"/>
            <family val="2"/>
          </rPr>
          <t xml:space="preserve">
The packaging code is depending on the type and material of the respective packaging defined by the UN (United Nations)</t>
        </r>
      </text>
    </comment>
  </commentList>
</comments>
</file>

<file path=xl/sharedStrings.xml><?xml version="1.0" encoding="utf-8"?>
<sst xmlns="http://schemas.openxmlformats.org/spreadsheetml/2006/main" count="1432" uniqueCount="463">
  <si>
    <t>Supplier Data</t>
  </si>
  <si>
    <t>Supplier Name</t>
  </si>
  <si>
    <t>Contact Person</t>
  </si>
  <si>
    <t>Department</t>
  </si>
  <si>
    <t>Address</t>
  </si>
  <si>
    <t>E-Mail</t>
  </si>
  <si>
    <t>Phone</t>
  </si>
  <si>
    <t>Fax</t>
  </si>
  <si>
    <t>Product</t>
  </si>
  <si>
    <t xml:space="preserve"> --- please select ---</t>
  </si>
  <si>
    <t>Appropriate Freight Mode (multiple selections possible)</t>
  </si>
  <si>
    <t>Air</t>
  </si>
  <si>
    <t>Sea</t>
  </si>
  <si>
    <t>Truck</t>
  </si>
  <si>
    <t>Rail</t>
  </si>
  <si>
    <t>Small 
Parcel</t>
  </si>
  <si>
    <t>other</t>
  </si>
  <si>
    <t>Type</t>
  </si>
  <si>
    <t>Ownership</t>
  </si>
  <si>
    <t>Length [mm]</t>
  </si>
  <si>
    <t>Width [mm]</t>
  </si>
  <si>
    <t>Height [mm]</t>
  </si>
  <si>
    <t>Weight  [kg]</t>
  </si>
  <si>
    <t>Special Requirements</t>
  </si>
  <si>
    <t>Remarks</t>
  </si>
  <si>
    <t>Picture - Level 2</t>
  </si>
  <si>
    <t>Picture - Level 3</t>
  </si>
  <si>
    <t>1 = stack of 2 (1+1)</t>
  </si>
  <si>
    <t>One-way</t>
  </si>
  <si>
    <t>Supplier</t>
  </si>
  <si>
    <t>yes</t>
  </si>
  <si>
    <t>no</t>
  </si>
  <si>
    <t>Rust sensitive</t>
  </si>
  <si>
    <t>Returnable</t>
  </si>
  <si>
    <t>PDS Field</t>
  </si>
  <si>
    <t>Description</t>
  </si>
  <si>
    <t>Example</t>
  </si>
  <si>
    <t>please select stack factor based on the number of Shipping units that can be stacked on top of each other</t>
  </si>
  <si>
    <t>Stack fator is the number of load units that are on top of the initial unit, e.g. stack facotor of 1 means a total stack of 2 (1 initial + 1 on top)</t>
  </si>
  <si>
    <t>yes/no</t>
  </si>
  <si>
    <t>Stack Factor</t>
  </si>
  <si>
    <t>Shipping mode</t>
  </si>
  <si>
    <t>0 = stack of 1 (1+0)</t>
  </si>
  <si>
    <t>no special requirements</t>
  </si>
  <si>
    <t>ESD</t>
  </si>
  <si>
    <t>2 = stack of 3 (1+2)</t>
  </si>
  <si>
    <t>Dangerous good</t>
  </si>
  <si>
    <t>Other</t>
  </si>
  <si>
    <t>3 = stack of 4 (1+3)</t>
  </si>
  <si>
    <t>4 = stack of 5 (1+4)</t>
  </si>
  <si>
    <t>Small Parcel</t>
  </si>
  <si>
    <t>Highly fragile</t>
  </si>
  <si>
    <t>5 = stack of 6 (1+5)</t>
  </si>
  <si>
    <t>Other (see remarks)</t>
  </si>
  <si>
    <t>6 = stack of 7 (1+6)</t>
  </si>
  <si>
    <t>MANN+HUMMEL Data</t>
  </si>
  <si>
    <t>Stack factor</t>
  </si>
  <si>
    <t>M+H</t>
  </si>
  <si>
    <t>Packaging - Shipping Unit (Level 1)</t>
  </si>
  <si>
    <r>
      <t xml:space="preserve">Packaging (Level 2) </t>
    </r>
    <r>
      <rPr>
        <b/>
        <sz val="9"/>
        <color rgb="FFFF0000"/>
        <rFont val="Calibri"/>
        <family val="2"/>
        <scheme val="minor"/>
      </rPr>
      <t>(if applicable)</t>
    </r>
  </si>
  <si>
    <r>
      <t xml:space="preserve">Packaging (Level 3) </t>
    </r>
    <r>
      <rPr>
        <b/>
        <sz val="9"/>
        <color rgb="FFFF0000"/>
        <rFont val="Calibri"/>
        <family val="2"/>
        <scheme val="minor"/>
      </rPr>
      <t>(if applicable)</t>
    </r>
  </si>
  <si>
    <t>Packaging - Product (Level 4)</t>
  </si>
  <si>
    <t>M+H packaging number</t>
  </si>
  <si>
    <t>Packaging description</t>
  </si>
  <si>
    <t>Packaging material</t>
  </si>
  <si>
    <t>Packaging Code</t>
  </si>
  <si>
    <t>Cleanliness (CCM)</t>
  </si>
  <si>
    <t>Currency</t>
  </si>
  <si>
    <t>Product name</t>
  </si>
  <si>
    <t>Product weitght [kg]</t>
  </si>
  <si>
    <t>Product measures [mm];
Length x Width x Height</t>
  </si>
  <si>
    <t>Pictures - Shipping Unit</t>
  </si>
  <si>
    <t>Cost / unit</t>
  </si>
  <si>
    <t>Cost total</t>
  </si>
  <si>
    <t>Pictures - Product Packaging</t>
  </si>
  <si>
    <t>Packaging Data Sheet for supplied goods to MANN+HUMMEL</t>
  </si>
  <si>
    <t>Packaging Item</t>
  </si>
  <si>
    <r>
      <t xml:space="preserve">Packaging Item
</t>
    </r>
    <r>
      <rPr>
        <sz val="9"/>
        <color rgb="FFFF0000"/>
        <rFont val="Calibri"/>
        <family val="2"/>
        <scheme val="minor"/>
      </rPr>
      <t>(add lines if required)</t>
    </r>
  </si>
  <si>
    <t>Packaging Cost per part</t>
  </si>
  <si>
    <t>product oversize to pallet</t>
  </si>
  <si>
    <t>Packaging Cost Total</t>
  </si>
  <si>
    <t>Information - Shipping Unit</t>
  </si>
  <si>
    <t>MANN+HUMMEL
material number</t>
  </si>
  <si>
    <t>Number of Product Packaging per layer</t>
  </si>
  <si>
    <t>Product Packaging Cost Total</t>
  </si>
  <si>
    <t>Information - Product Packaging</t>
  </si>
  <si>
    <t>External Dimension
Product Packaging [mm];
Length x Width x Height</t>
  </si>
  <si>
    <t>External Dimension
Shipping Unit [mm];
Length x Width x Height</t>
  </si>
  <si>
    <t>Gross Weight 
Shipping Unit [kg]</t>
  </si>
  <si>
    <t>Gross Weight 
Product Packaging [kg]</t>
  </si>
  <si>
    <t>Product Packaging Cost per part</t>
  </si>
  <si>
    <t>MANN+HUMMEL</t>
  </si>
  <si>
    <t>On Top Load [kg]</t>
  </si>
  <si>
    <t>General Remarks on packaging and logistics</t>
  </si>
  <si>
    <t>Information - Level 2 Packaging</t>
  </si>
  <si>
    <t>Information - Level 3 Packaging</t>
  </si>
  <si>
    <t>Quantity of Level 3 in Level 2</t>
  </si>
  <si>
    <t>Quantity of Product Packaging in Level 3</t>
  </si>
  <si>
    <t>Number of Level 3 Packaging per layer</t>
  </si>
  <si>
    <t>Number of Level 2 Packaging per layer</t>
  </si>
  <si>
    <t>External Dimension
Level 2 [mm];
Length x Width x Height</t>
  </si>
  <si>
    <t>External Dimension
Level 3 [mm];
Length x Width x Height</t>
  </si>
  <si>
    <t>Gross Weight 
Level 2 Packaging [kg]</t>
  </si>
  <si>
    <t>Gross Weight 
Level 3 Packaging [kg]</t>
  </si>
  <si>
    <t>Level 2 Packaging Cost Total</t>
  </si>
  <si>
    <t>Level 3 Packaging Cost Total</t>
  </si>
  <si>
    <t>Level 2 Packaging Cost per part</t>
  </si>
  <si>
    <t>Level 3 Packaging Cost per part</t>
  </si>
  <si>
    <t>filled by M+H</t>
  </si>
  <si>
    <t>filled by supplier</t>
  </si>
  <si>
    <t>calculated</t>
  </si>
  <si>
    <t>Total Quantity of Parts in Shipping Unit [pcs]</t>
  </si>
  <si>
    <t>Quantity [pcs]</t>
  </si>
  <si>
    <t>Quantity of Parts in Product Packaging [pcs]</t>
  </si>
  <si>
    <t>Name / Department</t>
  </si>
  <si>
    <t>Date / Signature / Stamp</t>
  </si>
  <si>
    <t>EUR</t>
  </si>
  <si>
    <t>USD</t>
  </si>
  <si>
    <t>CNY</t>
  </si>
  <si>
    <t>KRW</t>
  </si>
  <si>
    <t>INR</t>
  </si>
  <si>
    <t>MXN</t>
  </si>
  <si>
    <t>BRL</t>
  </si>
  <si>
    <t>CZK</t>
  </si>
  <si>
    <t>GBP</t>
  </si>
  <si>
    <t>JPY</t>
  </si>
  <si>
    <t>Quantity of next Level packaging in Shipping Unit</t>
  </si>
  <si>
    <t>Temperature Sensitive</t>
  </si>
  <si>
    <t>Supplier DUNS Code</t>
  </si>
  <si>
    <t>Date</t>
  </si>
  <si>
    <t>MANN+HUMMEL
Logistics</t>
  </si>
  <si>
    <t>MANN+HUMMEL
Procurement</t>
  </si>
  <si>
    <r>
      <t xml:space="preserve">Name </t>
    </r>
    <r>
      <rPr>
        <sz val="9"/>
        <color rgb="FFFF0000"/>
        <rFont val="Calibri"/>
        <family val="2"/>
        <scheme val="minor"/>
      </rPr>
      <t>(FILL IN)</t>
    </r>
  </si>
  <si>
    <t>Supplier SAP code</t>
  </si>
  <si>
    <t>Mr. / Mrs   xyz</t>
  </si>
  <si>
    <t>Logistics</t>
  </si>
  <si>
    <t>xyz@companyA.com</t>
  </si>
  <si>
    <t>Company A</t>
  </si>
  <si>
    <t>Street / Number
City
Country</t>
  </si>
  <si>
    <t>Brunckstr. 15
67346 Speyer
Germany</t>
  </si>
  <si>
    <t>MANN+HUMMEL Plant    Name  /  Code</t>
  </si>
  <si>
    <t>0080</t>
  </si>
  <si>
    <t>xyz@mann-hummel.com</t>
  </si>
  <si>
    <t>1343946S01</t>
  </si>
  <si>
    <t>Membrane vst</t>
  </si>
  <si>
    <t>72 x 72 x 32</t>
  </si>
  <si>
    <t>Mr. / Mrs. xyz  (BUYER)</t>
  </si>
  <si>
    <t>Mr. / Mrs. xyz  (LOGISTICS)</t>
  </si>
  <si>
    <t>cardboard</t>
  </si>
  <si>
    <t>box</t>
  </si>
  <si>
    <t>box cover</t>
  </si>
  <si>
    <t>horizontal divider</t>
  </si>
  <si>
    <t>bag</t>
  </si>
  <si>
    <t>plastic (PE)</t>
  </si>
  <si>
    <t>400 x 300 x 200</t>
  </si>
  <si>
    <t>Handle with care</t>
  </si>
  <si>
    <t>pallet</t>
  </si>
  <si>
    <t>wood</t>
  </si>
  <si>
    <t>top cover</t>
  </si>
  <si>
    <t>packaging strip</t>
  </si>
  <si>
    <t>plastic (PP)</t>
  </si>
  <si>
    <t>1200 x 800 x 1200</t>
  </si>
  <si>
    <t>Color Code description</t>
  </si>
  <si>
    <t>Select currency of packaging material cost</t>
  </si>
  <si>
    <t>RESPONSIBLE:  Supplier</t>
  </si>
  <si>
    <t>Supplier
material number</t>
  </si>
  <si>
    <t>Supplier product name</t>
  </si>
  <si>
    <t>xxyyy999</t>
  </si>
  <si>
    <t>Color Code</t>
  </si>
  <si>
    <r>
      <t xml:space="preserve">Usage factor </t>
    </r>
    <r>
      <rPr>
        <sz val="8"/>
        <color theme="1"/>
        <rFont val="Calibri"/>
        <family val="2"/>
        <scheme val="minor"/>
      </rPr>
      <t>[how many times]</t>
    </r>
  </si>
  <si>
    <t>MHG-SC-F-0076</t>
  </si>
  <si>
    <t>To be filled according the MANN+HUMMEL logistic manual MHG-SC-M-0007 Supplementary 2</t>
  </si>
  <si>
    <t>Product weight [kg]</t>
  </si>
  <si>
    <t xml:space="preserve">Stack factor for identical Load Unit </t>
  </si>
  <si>
    <t>Maximum weight which can be loaded on top of shipping unit level 1</t>
  </si>
  <si>
    <t>On top load</t>
  </si>
  <si>
    <t>Packaging approved for following freight mode (multiple selections possible)</t>
  </si>
  <si>
    <t>Standardized number listed in M+H logistic handbook MHG-SC-M-0007 Supp.2 (Numbers with VPX…); If packaging type is not listed, leave this field empty</t>
  </si>
  <si>
    <t>MANN+HUMMEL packaging number</t>
  </si>
  <si>
    <t>UN Packaging Code</t>
  </si>
  <si>
    <t>The packaging code is depending on the type and material of the respective packaging defined by the UN (United Nations)</t>
  </si>
  <si>
    <t>UN packaging code</t>
  </si>
  <si>
    <t>Cost in defined currency (top of the sheet)</t>
  </si>
  <si>
    <t>In case of dimension of product is bigger than size of pallet (e.g. rolls, etc.) then tick the box</t>
  </si>
  <si>
    <t>5H4</t>
  </si>
  <si>
    <t>4M1</t>
  </si>
  <si>
    <t>4M</t>
  </si>
  <si>
    <t>VPX2000800</t>
  </si>
  <si>
    <t>0010</t>
  </si>
  <si>
    <t>0030</t>
  </si>
  <si>
    <t>0040</t>
  </si>
  <si>
    <t>0041</t>
  </si>
  <si>
    <t>0042</t>
  </si>
  <si>
    <t>0130</t>
  </si>
  <si>
    <t>0400</t>
  </si>
  <si>
    <t>0500</t>
  </si>
  <si>
    <t>0520</t>
  </si>
  <si>
    <t>0550</t>
  </si>
  <si>
    <t>0575</t>
  </si>
  <si>
    <t>MHDE OHD</t>
  </si>
  <si>
    <t>IRDE</t>
  </si>
  <si>
    <t>MHDE MK</t>
  </si>
  <si>
    <t>MHDE MK-NAB</t>
  </si>
  <si>
    <t>MHDE SP</t>
  </si>
  <si>
    <t>0098</t>
  </si>
  <si>
    <t>HTDE</t>
  </si>
  <si>
    <t>0120</t>
  </si>
  <si>
    <t>MHUK (WO AM)</t>
  </si>
  <si>
    <t>MHUK (Chard)</t>
  </si>
  <si>
    <t>0380</t>
  </si>
  <si>
    <t>MHIT</t>
  </si>
  <si>
    <t>MHMX</t>
  </si>
  <si>
    <t>MHUS DU</t>
  </si>
  <si>
    <t>MPUS</t>
  </si>
  <si>
    <t>FTUS Allen</t>
  </si>
  <si>
    <t>0577</t>
  </si>
  <si>
    <t>FTUS MDC</t>
  </si>
  <si>
    <t>0578</t>
  </si>
  <si>
    <t>FTUS Dixon</t>
  </si>
  <si>
    <t>0579</t>
  </si>
  <si>
    <t>0600</t>
  </si>
  <si>
    <t>MHES</t>
  </si>
  <si>
    <t>0650</t>
  </si>
  <si>
    <t>0700</t>
  </si>
  <si>
    <t>MHCZ</t>
  </si>
  <si>
    <t>0750</t>
  </si>
  <si>
    <t>MHBA</t>
  </si>
  <si>
    <t>0955</t>
  </si>
  <si>
    <t>MHFF</t>
  </si>
  <si>
    <t>1100</t>
  </si>
  <si>
    <t>MHBR</t>
  </si>
  <si>
    <t>1125</t>
  </si>
  <si>
    <t>MHBR Contagem</t>
  </si>
  <si>
    <t>1160</t>
  </si>
  <si>
    <t>1200</t>
  </si>
  <si>
    <t>MHAR</t>
  </si>
  <si>
    <t>1210</t>
  </si>
  <si>
    <t>1220</t>
  </si>
  <si>
    <t>MHAR 3PL Warehouse</t>
  </si>
  <si>
    <t>1400</t>
  </si>
  <si>
    <t>MHCO</t>
  </si>
  <si>
    <t>2100</t>
  </si>
  <si>
    <t>MCCN</t>
  </si>
  <si>
    <t>2200</t>
  </si>
  <si>
    <t>MHCN</t>
  </si>
  <si>
    <t>2210</t>
  </si>
  <si>
    <t>MJCN</t>
  </si>
  <si>
    <t>2220</t>
  </si>
  <si>
    <t>MTCN</t>
  </si>
  <si>
    <t>MRCN</t>
  </si>
  <si>
    <t>2233</t>
  </si>
  <si>
    <t>2235</t>
  </si>
  <si>
    <t>2360</t>
  </si>
  <si>
    <t>FTCN</t>
  </si>
  <si>
    <t>2500</t>
  </si>
  <si>
    <t>MHIN</t>
  </si>
  <si>
    <t>2510</t>
  </si>
  <si>
    <t>2525</t>
  </si>
  <si>
    <t>2550</t>
  </si>
  <si>
    <t>MHIN Bawal</t>
  </si>
  <si>
    <t>2551</t>
  </si>
  <si>
    <t>2600</t>
  </si>
  <si>
    <t>MHTR</t>
  </si>
  <si>
    <t>2610</t>
  </si>
  <si>
    <t>MHTR (prod.)</t>
  </si>
  <si>
    <t>2700</t>
  </si>
  <si>
    <t>MHAE</t>
  </si>
  <si>
    <t>2800</t>
  </si>
  <si>
    <t>MHTH</t>
  </si>
  <si>
    <t>2900</t>
  </si>
  <si>
    <t>MHSG</t>
  </si>
  <si>
    <t>3000</t>
  </si>
  <si>
    <t>MHKR</t>
  </si>
  <si>
    <t>3010</t>
  </si>
  <si>
    <t>3210</t>
  </si>
  <si>
    <t>MFID</t>
  </si>
  <si>
    <t>3500</t>
  </si>
  <si>
    <t>MHJP</t>
  </si>
  <si>
    <t>3900</t>
  </si>
  <si>
    <t>MHAU</t>
  </si>
  <si>
    <t>4010</t>
  </si>
  <si>
    <t>MHZA</t>
  </si>
  <si>
    <t>Plant Code</t>
  </si>
  <si>
    <t>Plant</t>
  </si>
  <si>
    <t>please select</t>
  </si>
  <si>
    <t>Country</t>
  </si>
  <si>
    <t>Postal Code</t>
  </si>
  <si>
    <t>City</t>
  </si>
  <si>
    <t>Street</t>
  </si>
  <si>
    <t>Germany</t>
  </si>
  <si>
    <t>71636</t>
  </si>
  <si>
    <t>95502</t>
  </si>
  <si>
    <t>84163</t>
  </si>
  <si>
    <t>84100</t>
  </si>
  <si>
    <t>63303</t>
  </si>
  <si>
    <t>67346</t>
  </si>
  <si>
    <t>United Kingdom</t>
  </si>
  <si>
    <t>WV10 7HW</t>
  </si>
  <si>
    <t>TA20 1FA</t>
  </si>
  <si>
    <t>Italy</t>
  </si>
  <si>
    <t>10135</t>
  </si>
  <si>
    <t>Mexico</t>
  </si>
  <si>
    <t>76220</t>
  </si>
  <si>
    <t>USA</t>
  </si>
  <si>
    <t>37327</t>
  </si>
  <si>
    <t>28306</t>
  </si>
  <si>
    <t>28052</t>
  </si>
  <si>
    <t>28053</t>
  </si>
  <si>
    <t>28054</t>
  </si>
  <si>
    <t>Spain</t>
  </si>
  <si>
    <t>50197</t>
  </si>
  <si>
    <t>50196</t>
  </si>
  <si>
    <t>Czech Republic</t>
  </si>
  <si>
    <t>675 21</t>
  </si>
  <si>
    <t>Bosnia-Herz.</t>
  </si>
  <si>
    <t>74260</t>
  </si>
  <si>
    <t>France</t>
  </si>
  <si>
    <t>53950</t>
  </si>
  <si>
    <t>Brazil</t>
  </si>
  <si>
    <t>13344-580</t>
  </si>
  <si>
    <t>32654-805</t>
  </si>
  <si>
    <t>93212-730</t>
  </si>
  <si>
    <t>Argentina</t>
  </si>
  <si>
    <t>Colombia</t>
  </si>
  <si>
    <t>110111</t>
  </si>
  <si>
    <t>P.R. of China</t>
  </si>
  <si>
    <t>130031</t>
  </si>
  <si>
    <t>215400</t>
  </si>
  <si>
    <t>201815</t>
  </si>
  <si>
    <t>250104</t>
  </si>
  <si>
    <t>215300</t>
  </si>
  <si>
    <t>265716</t>
  </si>
  <si>
    <t>India</t>
  </si>
  <si>
    <t>572106</t>
  </si>
  <si>
    <t>562123</t>
  </si>
  <si>
    <t>421302</t>
  </si>
  <si>
    <t>123501</t>
  </si>
  <si>
    <t>122506</t>
  </si>
  <si>
    <t>Rep. of Türkiye</t>
  </si>
  <si>
    <t>41420</t>
  </si>
  <si>
    <t>Utd.Arab.Emir.</t>
  </si>
  <si>
    <t>Thailand</t>
  </si>
  <si>
    <t>21140</t>
  </si>
  <si>
    <t>Singapore</t>
  </si>
  <si>
    <t>139234</t>
  </si>
  <si>
    <t>South Korea</t>
  </si>
  <si>
    <t>26365</t>
  </si>
  <si>
    <t>683360</t>
  </si>
  <si>
    <t>Indonesia</t>
  </si>
  <si>
    <t>12430</t>
  </si>
  <si>
    <t>Japan</t>
  </si>
  <si>
    <t>222-0033</t>
  </si>
  <si>
    <t>Australia</t>
  </si>
  <si>
    <t>2073</t>
  </si>
  <si>
    <t>South Africa</t>
  </si>
  <si>
    <t>1459</t>
  </si>
  <si>
    <t>Ludwigsburg</t>
  </si>
  <si>
    <t>Himmelkron</t>
  </si>
  <si>
    <t>Schwieberdinger Straße 126</t>
  </si>
  <si>
    <t>Kulmbacher Straße 12</t>
  </si>
  <si>
    <t>Kollbacher Str. 31</t>
  </si>
  <si>
    <t>Marklkofen</t>
  </si>
  <si>
    <t>Niederaichbach</t>
  </si>
  <si>
    <t>Luitpoldpark 11</t>
  </si>
  <si>
    <t>Dreieich</t>
  </si>
  <si>
    <t>An d. Trift 75</t>
  </si>
  <si>
    <t>Speyer</t>
  </si>
  <si>
    <t>Brunckstr. 15</t>
  </si>
  <si>
    <t>Unit C, Vernon Park, Featherstone</t>
  </si>
  <si>
    <t>Wolverhampton</t>
  </si>
  <si>
    <t>Chard Somerset</t>
  </si>
  <si>
    <t>Units 11-15 Leach Road Chard Business Park</t>
  </si>
  <si>
    <t>Strada Del Drosso 33/8</t>
  </si>
  <si>
    <t>Turin</t>
  </si>
  <si>
    <t>Santiago de Querétaro</t>
  </si>
  <si>
    <t>Vialidad el Pueblito No. 104 Parque Industrial Querétaro Santa Rosa Jáuregui</t>
  </si>
  <si>
    <t>6400 South Sprinkle Road</t>
  </si>
  <si>
    <t>Portage, MI</t>
  </si>
  <si>
    <t>49002-9706</t>
  </si>
  <si>
    <t>260 Resource Road</t>
  </si>
  <si>
    <t>Dunlap, TN</t>
  </si>
  <si>
    <t>Fayetteville, NC</t>
  </si>
  <si>
    <t>3200 Natal Street</t>
  </si>
  <si>
    <t>Rev 00  /  Issue 03/2025</t>
  </si>
  <si>
    <t>1551 Mt. Olive Church Rd.</t>
  </si>
  <si>
    <t>Gastonia, NC</t>
  </si>
  <si>
    <t>1525 S. Marietta St.</t>
  </si>
  <si>
    <t>1 Wix Way</t>
  </si>
  <si>
    <t>FTMX Saltillo</t>
  </si>
  <si>
    <t>Ramos Arizpe</t>
  </si>
  <si>
    <t>Blvd. Alpha #1655 Parque Industrial Santa Maria</t>
  </si>
  <si>
    <t>Zaragoza</t>
  </si>
  <si>
    <t>Plataforma Logistica PLAZA Calle Pertusa,8</t>
  </si>
  <si>
    <t>MAES</t>
  </si>
  <si>
    <t>MHUS PO</t>
  </si>
  <si>
    <t>MHDE Fiege</t>
  </si>
  <si>
    <t>Nová Ves, Okříšky</t>
  </si>
  <si>
    <t>Nová Ves 66</t>
  </si>
  <si>
    <t>Tesanj</t>
  </si>
  <si>
    <t>Bukva b.b.</t>
  </si>
  <si>
    <t>Laval</t>
  </si>
  <si>
    <t>Place des 7-et-15 juin 1944</t>
  </si>
  <si>
    <t>Indaiatuba</t>
  </si>
  <si>
    <t>Alameda Filtros Mann 555</t>
  </si>
  <si>
    <t>Betim</t>
  </si>
  <si>
    <t>Avenida Fausto Ribeiro Silva,839 Bairro Bandeirinhas</t>
  </si>
  <si>
    <t>Sapucaia do Sul</t>
  </si>
  <si>
    <t>MHBR Gravatai</t>
  </si>
  <si>
    <t>Rua Anchieta, 188</t>
  </si>
  <si>
    <t>Córdoba</t>
  </si>
  <si>
    <t>Av. Gral. Manuel Savio 5740 X5925XAD Ferreyra</t>
  </si>
  <si>
    <t>Buenos Aires</t>
  </si>
  <si>
    <t>Sdor. F. Quindimil 4495 - B1822APC Valentin Alsina - Lanús</t>
  </si>
  <si>
    <t>Carlos Pellegrini 1204 - B1822EYX Valentin Alsina</t>
  </si>
  <si>
    <t>Edificio Prime Tower,Oficina 303 Avenida Calle 100 # 19-54</t>
  </si>
  <si>
    <t>Bogotá,D.C.</t>
  </si>
  <si>
    <t>Changchun</t>
  </si>
  <si>
    <t>Feng Yue Road,Automobile Economical and Technological Development Zone 2177</t>
  </si>
  <si>
    <t>Shanghai</t>
  </si>
  <si>
    <t>168 Xingqing Road, Jiading Industrial Zone</t>
  </si>
  <si>
    <t>Jinan City</t>
  </si>
  <si>
    <t>No. 1101 Century Avenue,High-tech Development Zone</t>
  </si>
  <si>
    <t>Kunshan City Jiangsu Province</t>
  </si>
  <si>
    <t>Building No. 7 No. 555 Dujuan Road</t>
  </si>
  <si>
    <t>Longkou City</t>
  </si>
  <si>
    <t>East on Pangmu Road Economy Developing Area Shandong Province</t>
  </si>
  <si>
    <t>Tumkur</t>
  </si>
  <si>
    <t>No. 27,28 &amp; 29,Block A,Antharasanahalli Industrial Area,Phase II</t>
  </si>
  <si>
    <t>Plot No 19,Phase-II,Sector-5 Bawal Industrial Growth Centre</t>
  </si>
  <si>
    <t>Haryana</t>
  </si>
  <si>
    <t>MH Mumbai Trading</t>
  </si>
  <si>
    <t>Maharashtra</t>
  </si>
  <si>
    <t>Bldg.Plot No, petrol pump, D-5, Vashere, Kalyan Rd, Padgha</t>
  </si>
  <si>
    <t>Karnataka</t>
  </si>
  <si>
    <t>47/1, Taluk, Vijaya Vittala Nagar, Kasaba Hobli, Nelamangala, Bengaluru</t>
  </si>
  <si>
    <t>Killa No. 51, 14/2 17, U Block, DLF Phase 3, Sector 24, Haryana, Gurugram</t>
  </si>
  <si>
    <t>Kocaeli</t>
  </si>
  <si>
    <t>TAYSAD Org. San. Bölgesi 1. Cadde No. 21, Sekerpinar/Cayirova</t>
  </si>
  <si>
    <t>İstanbul</t>
  </si>
  <si>
    <t>Pakpen Plaza, Kozyatağı, Halk Sk. No:44 Kat. 3</t>
  </si>
  <si>
    <t>Office 1013,Bldg. 7WA,DAFZA (Dubai Airport Free Zone)</t>
  </si>
  <si>
    <t>Dubai</t>
  </si>
  <si>
    <t>Rayong</t>
  </si>
  <si>
    <t>Moo3 Hemaraj Eastern Seaboard Industrial Estate,T. Tasit,A. Pluakdaeng 500/124</t>
  </si>
  <si>
    <t>23 Rochester Park, #04-02</t>
  </si>
  <si>
    <t>Gangwon-do</t>
  </si>
  <si>
    <t>77-1 Donghwagongdan-ro, Munmak-eup, Wonju-si</t>
  </si>
  <si>
    <t>Ulsan-Si</t>
  </si>
  <si>
    <t>Jukjeon-ro,Buk-gu 18</t>
  </si>
  <si>
    <t>Jakarta</t>
  </si>
  <si>
    <t>TALAVERA Office Park 28th Floor, Jl. T. B. Simatupang Kav. 26</t>
  </si>
  <si>
    <t>2F YS Bldg.,2-15-10 Shin-Yokohama,Kohoku-ku</t>
  </si>
  <si>
    <t>Yokohama</t>
  </si>
  <si>
    <t>Pymble NSW</t>
  </si>
  <si>
    <t>Suite G2, 25 Ryde Road</t>
  </si>
  <si>
    <t>Boksburg</t>
  </si>
  <si>
    <t>Clearwater Estates,Block A,First Floor West,Atlas Road</t>
  </si>
  <si>
    <t>Minimum Order Quantity</t>
  </si>
  <si>
    <t>Revision Number</t>
  </si>
  <si>
    <t>00</t>
  </si>
  <si>
    <r>
      <t>Packaging (Level 2)</t>
    </r>
    <r>
      <rPr>
        <b/>
        <sz val="12"/>
        <color rgb="FFFF0000"/>
        <rFont val="Calibri"/>
        <family val="2"/>
        <scheme val="minor"/>
      </rPr>
      <t xml:space="preserve"> (only input if applicable</t>
    </r>
    <r>
      <rPr>
        <b/>
        <sz val="9"/>
        <color rgb="FFFF0000"/>
        <rFont val="Calibri"/>
        <family val="2"/>
        <scheme val="minor"/>
      </rPr>
      <t>)</t>
    </r>
  </si>
  <si>
    <r>
      <t>Packaging (Level 3)</t>
    </r>
    <r>
      <rPr>
        <b/>
        <sz val="12"/>
        <color rgb="FFFF0000"/>
        <rFont val="Calibri"/>
        <family val="2"/>
        <scheme val="minor"/>
      </rPr>
      <t xml:space="preserve"> (only input if applicable)</t>
    </r>
  </si>
  <si>
    <t>Rev 01  /  Issue 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</si>
</sst>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
  </numFmts>
  <fonts count="32" x14ac:knownFonts="1">
    <font>
      <sz val="11"/>
      <color theme="1"/>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b/>
      <sz val="12"/>
      <color theme="1"/>
      <name val="Calibri"/>
      <family val="2"/>
      <scheme val="minor"/>
    </font>
    <font>
      <b/>
      <sz val="9"/>
      <color rgb="FFFF0000"/>
      <name val="Calibri"/>
      <family val="2"/>
      <scheme val="minor"/>
    </font>
    <font>
      <b/>
      <sz val="11"/>
      <color theme="1"/>
      <name val="Calibri"/>
      <family val="2"/>
      <scheme val="minor"/>
    </font>
    <font>
      <b/>
      <sz val="12"/>
      <color theme="0"/>
      <name val="Calibri"/>
      <family val="2"/>
      <scheme val="minor"/>
    </font>
    <font>
      <b/>
      <sz val="14"/>
      <color theme="0"/>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sz val="20"/>
      <color rgb="FF35831E"/>
      <name val="Calibri"/>
      <family val="2"/>
      <scheme val="minor"/>
    </font>
    <font>
      <sz val="12"/>
      <name val="Calibri Light"/>
      <family val="2"/>
      <scheme val="major"/>
    </font>
    <font>
      <sz val="14"/>
      <name val="Calibri Light"/>
      <family val="2"/>
      <scheme val="major"/>
    </font>
    <font>
      <b/>
      <sz val="12"/>
      <name val="Calibri"/>
      <family val="2"/>
      <scheme val="minor"/>
    </font>
    <font>
      <u/>
      <sz val="11"/>
      <color theme="10"/>
      <name val="Calibri"/>
      <family val="2"/>
      <scheme val="minor"/>
    </font>
    <font>
      <sz val="12"/>
      <color theme="1"/>
      <name val="Calibri"/>
      <family val="2"/>
      <scheme val="minor"/>
    </font>
    <font>
      <sz val="18"/>
      <color theme="1"/>
      <name val="Calibri"/>
      <family val="2"/>
      <scheme val="minor"/>
    </font>
    <font>
      <b/>
      <sz val="16"/>
      <color rgb="FFFF0000"/>
      <name val="Calibri"/>
      <family val="2"/>
      <scheme val="minor"/>
    </font>
    <font>
      <b/>
      <sz val="11"/>
      <color rgb="FFFF0000"/>
      <name val="Calibri"/>
      <family val="2"/>
      <scheme val="minor"/>
    </font>
    <font>
      <sz val="10"/>
      <name val="Arial"/>
      <family val="2"/>
    </font>
    <font>
      <sz val="8"/>
      <color theme="1"/>
      <name val="Calibri"/>
      <family val="2"/>
      <scheme val="minor"/>
    </font>
    <font>
      <b/>
      <sz val="20"/>
      <name val="Calibri"/>
      <family val="2"/>
      <scheme val="minor"/>
    </font>
    <font>
      <sz val="9"/>
      <color indexed="81"/>
      <name val="Segoe UI"/>
      <family val="2"/>
      <charset val="238"/>
    </font>
    <font>
      <b/>
      <sz val="9"/>
      <color indexed="81"/>
      <name val="Segoe UI"/>
      <family val="2"/>
      <charset val="238"/>
    </font>
    <font>
      <sz val="9"/>
      <color indexed="81"/>
      <name val="Segoe UI"/>
      <family val="2"/>
    </font>
    <font>
      <b/>
      <sz val="9"/>
      <color indexed="81"/>
      <name val="Segoe UI"/>
      <family val="2"/>
    </font>
    <font>
      <sz val="8"/>
      <name val="Calibri"/>
      <family val="2"/>
      <scheme val="minor"/>
    </font>
    <font>
      <sz val="10"/>
      <color rgb="FF000000"/>
      <name val="Arial"/>
      <family val="2"/>
      <charset val="238"/>
    </font>
    <font>
      <sz val="10"/>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35831E"/>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99"/>
        <bgColor indexed="64"/>
      </patternFill>
    </fill>
    <fill>
      <patternFill patternType="solid">
        <fgColor rgb="FFCCFFCC"/>
        <bgColor indexed="64"/>
      </patternFill>
    </fill>
    <fill>
      <patternFill patternType="solid">
        <fgColor theme="0"/>
        <bgColor rgb="FF00000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ck">
        <color rgb="FFFF0000"/>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n">
        <color auto="1"/>
      </left>
      <right/>
      <top style="thick">
        <color rgb="FFFF0000"/>
      </top>
      <bottom style="thick">
        <color rgb="FFFF0000"/>
      </bottom>
      <diagonal/>
    </border>
    <border>
      <left style="thick">
        <color rgb="FFFF0000"/>
      </left>
      <right style="thin">
        <color auto="1"/>
      </right>
      <top style="thick">
        <color rgb="FFFF0000"/>
      </top>
      <bottom/>
      <diagonal/>
    </border>
    <border>
      <left/>
      <right style="thick">
        <color rgb="FFFF0000"/>
      </right>
      <top style="thick">
        <color rgb="FFFF0000"/>
      </top>
      <bottom/>
      <diagonal/>
    </border>
    <border>
      <left style="thick">
        <color rgb="FFFF0000"/>
      </left>
      <right style="thin">
        <color auto="1"/>
      </right>
      <top/>
      <bottom style="thick">
        <color rgb="FFFF0000"/>
      </bottom>
      <diagonal/>
    </border>
    <border>
      <left/>
      <right style="thick">
        <color rgb="FFFF0000"/>
      </right>
      <top/>
      <bottom style="thick">
        <color rgb="FFFF0000"/>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16" fillId="0" borderId="0" applyNumberFormat="0" applyFill="0" applyBorder="0" applyAlignment="0" applyProtection="0"/>
    <xf numFmtId="0" fontId="21" fillId="0" borderId="0"/>
    <xf numFmtId="166" fontId="29" fillId="8" borderId="23" applyNumberFormat="0" applyAlignment="0" applyProtection="0">
      <alignment horizontal="left" vertical="center" indent="1"/>
    </xf>
  </cellStyleXfs>
  <cellXfs count="247">
    <xf numFmtId="0" fontId="0" fillId="0" borderId="0" xfId="0"/>
    <xf numFmtId="0" fontId="1" fillId="0" borderId="0" xfId="0" applyFont="1"/>
    <xf numFmtId="0" fontId="1" fillId="0" borderId="5" xfId="0" applyFont="1" applyBorder="1"/>
    <xf numFmtId="0" fontId="1" fillId="0" borderId="11" xfId="0" applyFont="1" applyBorder="1"/>
    <xf numFmtId="0" fontId="1" fillId="0" borderId="2" xfId="0" applyFont="1" applyBorder="1" applyAlignment="1">
      <alignment vertical="top"/>
    </xf>
    <xf numFmtId="0" fontId="4" fillId="0" borderId="0" xfId="0" applyFont="1" applyAlignment="1">
      <alignment horizontal="left"/>
    </xf>
    <xf numFmtId="0" fontId="3" fillId="0" borderId="5" xfId="0" applyFont="1" applyBorder="1" applyAlignment="1">
      <alignment horizontal="left"/>
    </xf>
    <xf numFmtId="0" fontId="6" fillId="0" borderId="0" xfId="0" applyFont="1"/>
    <xf numFmtId="0" fontId="4" fillId="0" borderId="0" xfId="0" applyFont="1"/>
    <xf numFmtId="0" fontId="6" fillId="2" borderId="0" xfId="0" applyFont="1" applyFill="1" applyAlignment="1">
      <alignment wrapText="1"/>
    </xf>
    <xf numFmtId="0" fontId="0" fillId="0" borderId="0" xfId="0" applyAlignment="1">
      <alignment wrapText="1"/>
    </xf>
    <xf numFmtId="0" fontId="0" fillId="0" borderId="0" xfId="0" applyAlignment="1">
      <alignment vertical="top" wrapText="1"/>
    </xf>
    <xf numFmtId="0" fontId="6" fillId="2" borderId="0" xfId="0" applyFont="1" applyFill="1" applyAlignment="1">
      <alignment vertical="top" wrapText="1"/>
    </xf>
    <xf numFmtId="0" fontId="1" fillId="0" borderId="13" xfId="0" applyFont="1" applyBorder="1" applyAlignment="1">
      <alignment vertical="top"/>
    </xf>
    <xf numFmtId="0" fontId="1" fillId="0" borderId="15" xfId="0" applyFont="1" applyBorder="1" applyAlignment="1">
      <alignment vertical="top"/>
    </xf>
    <xf numFmtId="0" fontId="1" fillId="0" borderId="14" xfId="0" applyFont="1" applyBorder="1"/>
    <xf numFmtId="0" fontId="1" fillId="0" borderId="15" xfId="0" applyFont="1" applyBorder="1"/>
    <xf numFmtId="0" fontId="9" fillId="0" borderId="8" xfId="0" applyFont="1" applyBorder="1" applyAlignment="1">
      <alignment vertical="center"/>
    </xf>
    <xf numFmtId="0" fontId="1" fillId="0" borderId="0" xfId="0" applyFont="1" applyAlignment="1">
      <alignment vertical="center"/>
    </xf>
    <xf numFmtId="0" fontId="1" fillId="0" borderId="8" xfId="0" applyFont="1" applyBorder="1" applyAlignment="1">
      <alignment vertical="center"/>
    </xf>
    <xf numFmtId="0" fontId="1" fillId="0" borderId="13" xfId="0" applyFont="1" applyBorder="1" applyAlignment="1">
      <alignment horizontal="left" vertical="top"/>
    </xf>
    <xf numFmtId="0" fontId="9" fillId="4" borderId="0" xfId="0" applyFont="1" applyFill="1"/>
    <xf numFmtId="0" fontId="1" fillId="5" borderId="1" xfId="0" applyFont="1" applyFill="1" applyBorder="1" applyAlignment="1">
      <alignment vertical="center"/>
    </xf>
    <xf numFmtId="0" fontId="1" fillId="5" borderId="1" xfId="0" applyFont="1" applyFill="1" applyBorder="1" applyAlignment="1">
      <alignment horizontal="center" vertical="center"/>
    </xf>
    <xf numFmtId="0" fontId="1" fillId="5" borderId="1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top" wrapText="1"/>
    </xf>
    <xf numFmtId="0" fontId="1" fillId="0" borderId="3" xfId="0" applyFont="1" applyBorder="1" applyAlignment="1">
      <alignment vertical="top"/>
    </xf>
    <xf numFmtId="0" fontId="1" fillId="0" borderId="4" xfId="0" applyFont="1" applyBorder="1" applyAlignment="1">
      <alignment vertical="top"/>
    </xf>
    <xf numFmtId="0" fontId="1" fillId="0" borderId="0" xfId="0" applyFont="1" applyAlignment="1">
      <alignment vertical="top"/>
    </xf>
    <xf numFmtId="0" fontId="1" fillId="0" borderId="6" xfId="0" applyFont="1" applyBorder="1" applyAlignment="1">
      <alignment vertical="top"/>
    </xf>
    <xf numFmtId="0" fontId="2" fillId="0" borderId="5" xfId="0" applyFont="1" applyBorder="1" applyAlignment="1">
      <alignment vertical="top"/>
    </xf>
    <xf numFmtId="4" fontId="9" fillId="4" borderId="1" xfId="0" applyNumberFormat="1" applyFont="1" applyFill="1" applyBorder="1" applyAlignment="1">
      <alignment horizontal="center" vertical="center" wrapText="1"/>
    </xf>
    <xf numFmtId="3" fontId="9" fillId="4" borderId="12" xfId="0" applyNumberFormat="1" applyFont="1" applyFill="1" applyBorder="1" applyAlignment="1">
      <alignment horizontal="center" vertical="center" wrapText="1"/>
    </xf>
    <xf numFmtId="165" fontId="9" fillId="4" borderId="11" xfId="0" applyNumberFormat="1" applyFont="1" applyFill="1" applyBorder="1" applyAlignment="1">
      <alignment horizontal="center" vertical="center" wrapText="1"/>
    </xf>
    <xf numFmtId="0" fontId="19" fillId="0" borderId="0" xfId="0" applyFont="1"/>
    <xf numFmtId="0" fontId="20" fillId="0" borderId="0" xfId="0" applyFont="1" applyAlignment="1">
      <alignment horizontal="left" vertical="center"/>
    </xf>
    <xf numFmtId="0" fontId="12" fillId="0" borderId="0" xfId="0" applyFont="1" applyAlignment="1">
      <alignment horizontal="left" vertical="center"/>
    </xf>
    <xf numFmtId="0" fontId="1" fillId="5" borderId="10" xfId="0" applyFont="1" applyFill="1" applyBorder="1" applyAlignment="1">
      <alignment horizontal="center" vertical="center" wrapText="1"/>
    </xf>
    <xf numFmtId="0" fontId="9" fillId="6" borderId="0" xfId="0" applyFont="1" applyFill="1"/>
    <xf numFmtId="0" fontId="14" fillId="6" borderId="4" xfId="0" applyFont="1" applyFill="1" applyBorder="1" applyAlignment="1" applyProtection="1">
      <alignment horizontal="center" vertical="center"/>
      <protection hidden="1"/>
    </xf>
    <xf numFmtId="0" fontId="14" fillId="6" borderId="3" xfId="0" applyFont="1" applyFill="1" applyBorder="1" applyAlignment="1" applyProtection="1">
      <alignment horizontal="center" vertical="center"/>
      <protection hidden="1"/>
    </xf>
    <xf numFmtId="0" fontId="14" fillId="6" borderId="2" xfId="0" applyFont="1" applyFill="1" applyBorder="1" applyAlignment="1" applyProtection="1">
      <alignment horizontal="center" vertical="center"/>
      <protection hidden="1"/>
    </xf>
    <xf numFmtId="0" fontId="14" fillId="6" borderId="7" xfId="0" applyFont="1" applyFill="1" applyBorder="1" applyAlignment="1" applyProtection="1">
      <alignment horizontal="center" vertical="center"/>
      <protection hidden="1"/>
    </xf>
    <xf numFmtId="0" fontId="13" fillId="6" borderId="8" xfId="0" applyFont="1" applyFill="1" applyBorder="1" applyAlignment="1" applyProtection="1">
      <alignment horizontal="center" vertical="center" wrapText="1"/>
      <protection hidden="1"/>
    </xf>
    <xf numFmtId="0" fontId="14" fillId="6" borderId="9" xfId="0" applyFont="1" applyFill="1" applyBorder="1" applyAlignment="1" applyProtection="1">
      <alignment horizontal="center" vertical="center"/>
      <protection hidden="1"/>
    </xf>
    <xf numFmtId="0" fontId="9"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3" fontId="9" fillId="6" borderId="1" xfId="0" applyNumberFormat="1" applyFont="1" applyFill="1" applyBorder="1" applyAlignment="1">
      <alignment horizontal="center" vertical="center" wrapText="1"/>
    </xf>
    <xf numFmtId="165" fontId="9" fillId="6" borderId="1" xfId="0" applyNumberFormat="1" applyFont="1" applyFill="1" applyBorder="1" applyAlignment="1">
      <alignment horizontal="center" vertical="center" wrapText="1"/>
    </xf>
    <xf numFmtId="4" fontId="9" fillId="6" borderId="1" xfId="0" applyNumberFormat="1" applyFont="1" applyFill="1" applyBorder="1" applyAlignment="1">
      <alignment horizontal="center" vertical="center" wrapText="1"/>
    </xf>
    <xf numFmtId="0" fontId="9" fillId="7" borderId="0" xfId="0" applyFont="1" applyFill="1"/>
    <xf numFmtId="49" fontId="1" fillId="7" borderId="1" xfId="0" applyNumberFormat="1" applyFont="1" applyFill="1" applyBorder="1" applyAlignment="1">
      <alignment horizontal="center" vertical="center"/>
    </xf>
    <xf numFmtId="164" fontId="9" fillId="7" borderId="1" xfId="0" applyNumberFormat="1" applyFont="1" applyFill="1" applyBorder="1" applyAlignment="1">
      <alignment horizontal="center" vertical="center" wrapText="1"/>
    </xf>
    <xf numFmtId="0" fontId="1" fillId="5" borderId="16" xfId="0" applyFont="1" applyFill="1" applyBorder="1" applyAlignment="1">
      <alignment horizontal="center" vertical="center" wrapText="1"/>
    </xf>
    <xf numFmtId="4" fontId="9" fillId="4" borderId="17" xfId="0" applyNumberFormat="1" applyFont="1" applyFill="1" applyBorder="1" applyAlignment="1">
      <alignment horizontal="center" vertical="center" wrapText="1"/>
    </xf>
    <xf numFmtId="4" fontId="9" fillId="4" borderId="18" xfId="0" applyNumberFormat="1" applyFont="1" applyFill="1" applyBorder="1" applyAlignment="1">
      <alignment horizontal="center" vertical="center" wrapText="1"/>
    </xf>
    <xf numFmtId="9" fontId="17" fillId="6" borderId="12" xfId="0" applyNumberFormat="1" applyFont="1" applyFill="1" applyBorder="1" applyAlignment="1">
      <alignment vertical="center" wrapText="1"/>
    </xf>
    <xf numFmtId="0" fontId="17" fillId="6" borderId="1" xfId="0" applyFont="1" applyFill="1" applyBorder="1" applyAlignment="1">
      <alignment vertical="center" wrapText="1"/>
    </xf>
    <xf numFmtId="1" fontId="17" fillId="6" borderId="1" xfId="0" applyNumberFormat="1" applyFont="1" applyFill="1" applyBorder="1" applyAlignment="1">
      <alignment horizontal="center" vertical="center" wrapText="1"/>
    </xf>
    <xf numFmtId="0" fontId="0" fillId="0" borderId="0" xfId="0" quotePrefix="1"/>
    <xf numFmtId="0" fontId="30" fillId="7" borderId="1" xfId="0" applyFont="1" applyFill="1" applyBorder="1" applyAlignment="1">
      <alignment horizontal="left" vertical="center" wrapText="1"/>
    </xf>
    <xf numFmtId="0" fontId="1" fillId="0" borderId="0" xfId="0" applyFont="1" applyProtection="1">
      <protection locked="0"/>
    </xf>
    <xf numFmtId="0" fontId="30" fillId="7"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center" vertical="center"/>
      <protection locked="0"/>
    </xf>
    <xf numFmtId="0" fontId="14" fillId="6" borderId="2" xfId="0" applyFont="1" applyFill="1" applyBorder="1" applyAlignment="1" applyProtection="1">
      <alignment horizontal="center" vertical="center"/>
      <protection locked="0" hidden="1"/>
    </xf>
    <xf numFmtId="0" fontId="14" fillId="6" borderId="3" xfId="0" applyFont="1" applyFill="1" applyBorder="1" applyAlignment="1" applyProtection="1">
      <alignment horizontal="center" vertical="center"/>
      <protection locked="0" hidden="1"/>
    </xf>
    <xf numFmtId="0" fontId="14" fillId="6" borderId="4" xfId="0" applyFont="1" applyFill="1" applyBorder="1" applyAlignment="1" applyProtection="1">
      <alignment horizontal="center" vertical="center"/>
      <protection locked="0" hidden="1"/>
    </xf>
    <xf numFmtId="164" fontId="9" fillId="7" borderId="1" xfId="0" applyNumberFormat="1" applyFont="1" applyFill="1" applyBorder="1" applyAlignment="1" applyProtection="1">
      <alignment horizontal="center" vertical="center" wrapText="1"/>
      <protection locked="0"/>
    </xf>
    <xf numFmtId="0" fontId="14" fillId="6" borderId="7" xfId="0" applyFont="1" applyFill="1" applyBorder="1" applyAlignment="1" applyProtection="1">
      <alignment horizontal="center" vertical="center"/>
      <protection locked="0" hidden="1"/>
    </xf>
    <xf numFmtId="0" fontId="13" fillId="6" borderId="8" xfId="0" applyFont="1" applyFill="1" applyBorder="1" applyAlignment="1" applyProtection="1">
      <alignment horizontal="center" vertical="center" wrapText="1"/>
      <protection locked="0" hidden="1"/>
    </xf>
    <xf numFmtId="0" fontId="14" fillId="6" borderId="9" xfId="0" applyFont="1" applyFill="1" applyBorder="1" applyAlignment="1" applyProtection="1">
      <alignment horizontal="center" vertical="center"/>
      <protection locked="0" hidden="1"/>
    </xf>
    <xf numFmtId="0" fontId="1" fillId="0" borderId="13" xfId="0" applyFont="1" applyBorder="1" applyAlignment="1" applyProtection="1">
      <alignment vertical="top"/>
      <protection locked="0"/>
    </xf>
    <xf numFmtId="0" fontId="9" fillId="6" borderId="1" xfId="0" applyFont="1" applyFill="1" applyBorder="1" applyAlignment="1" applyProtection="1">
      <alignment horizontal="left" vertical="center" wrapText="1"/>
      <protection locked="0"/>
    </xf>
    <xf numFmtId="0" fontId="9" fillId="6" borderId="1" xfId="0" applyFont="1" applyFill="1" applyBorder="1" applyAlignment="1" applyProtection="1">
      <alignment horizontal="center" vertical="center" wrapText="1"/>
      <protection locked="0"/>
    </xf>
    <xf numFmtId="1" fontId="17" fillId="6" borderId="1" xfId="0" applyNumberFormat="1" applyFont="1" applyFill="1" applyBorder="1" applyAlignment="1" applyProtection="1">
      <alignment horizontal="center" vertical="center" wrapText="1"/>
      <protection locked="0"/>
    </xf>
    <xf numFmtId="0" fontId="17" fillId="6" borderId="1" xfId="0" applyFont="1" applyFill="1" applyBorder="1" applyAlignment="1" applyProtection="1">
      <alignment vertical="center" wrapText="1"/>
      <protection locked="0"/>
    </xf>
    <xf numFmtId="9" fontId="17" fillId="6" borderId="12" xfId="0" applyNumberFormat="1" applyFont="1" applyFill="1" applyBorder="1" applyAlignment="1" applyProtection="1">
      <alignment vertical="center" wrapText="1"/>
      <protection locked="0"/>
    </xf>
    <xf numFmtId="0" fontId="17" fillId="6" borderId="1" xfId="0" applyFont="1" applyFill="1" applyBorder="1" applyAlignment="1" applyProtection="1">
      <alignment horizontal="center" vertical="center" wrapText="1"/>
      <protection locked="0"/>
    </xf>
    <xf numFmtId="3" fontId="9" fillId="6" borderId="1" xfId="0" applyNumberFormat="1" applyFont="1" applyFill="1" applyBorder="1" applyAlignment="1" applyProtection="1">
      <alignment horizontal="center" vertical="center" wrapText="1"/>
      <protection locked="0"/>
    </xf>
    <xf numFmtId="165" fontId="9" fillId="6" borderId="1" xfId="0" applyNumberFormat="1" applyFont="1" applyFill="1" applyBorder="1" applyAlignment="1" applyProtection="1">
      <alignment horizontal="center" vertical="center" wrapText="1"/>
      <protection locked="0"/>
    </xf>
    <xf numFmtId="4" fontId="9" fillId="6" borderId="1" xfId="0" applyNumberFormat="1" applyFont="1" applyFill="1" applyBorder="1" applyAlignment="1" applyProtection="1">
      <alignment horizontal="center" vertical="center" wrapText="1"/>
      <protection locked="0"/>
    </xf>
    <xf numFmtId="0" fontId="1" fillId="0" borderId="15" xfId="0" applyFont="1" applyBorder="1" applyAlignment="1" applyProtection="1">
      <alignment vertical="top"/>
      <protection locked="0"/>
    </xf>
    <xf numFmtId="0" fontId="1" fillId="0" borderId="14" xfId="0" applyFont="1" applyBorder="1" applyProtection="1">
      <protection locked="0"/>
    </xf>
    <xf numFmtId="0" fontId="1" fillId="0" borderId="15" xfId="0" applyFont="1" applyBorder="1" applyProtection="1">
      <protection locked="0"/>
    </xf>
    <xf numFmtId="0" fontId="1" fillId="0" borderId="13" xfId="0" applyFont="1" applyBorder="1" applyAlignment="1" applyProtection="1">
      <alignment horizontal="left" vertical="top"/>
      <protection locked="0"/>
    </xf>
    <xf numFmtId="0" fontId="1" fillId="0" borderId="2" xfId="0" applyFont="1" applyBorder="1" applyAlignment="1" applyProtection="1">
      <alignment vertical="top"/>
      <protection locked="0"/>
    </xf>
    <xf numFmtId="0" fontId="1" fillId="0" borderId="3" xfId="0" applyFont="1" applyBorder="1" applyAlignment="1" applyProtection="1">
      <alignment vertical="top"/>
      <protection locked="0"/>
    </xf>
    <xf numFmtId="0" fontId="1" fillId="0" borderId="4" xfId="0" applyFont="1" applyBorder="1" applyAlignment="1" applyProtection="1">
      <alignment vertical="top"/>
      <protection locked="0"/>
    </xf>
    <xf numFmtId="0" fontId="2" fillId="0" borderId="5" xfId="0" applyFont="1" applyBorder="1" applyAlignment="1" applyProtection="1">
      <alignment vertical="top"/>
      <protection locked="0"/>
    </xf>
    <xf numFmtId="0" fontId="1" fillId="0" borderId="0" xfId="0" applyFont="1" applyAlignment="1" applyProtection="1">
      <alignment vertical="top"/>
      <protection locked="0"/>
    </xf>
    <xf numFmtId="0" fontId="1" fillId="0" borderId="6" xfId="0" applyFont="1" applyBorder="1" applyAlignment="1" applyProtection="1">
      <alignment vertical="top"/>
      <protection locked="0"/>
    </xf>
    <xf numFmtId="0" fontId="17" fillId="6" borderId="10" xfId="0" applyFont="1" applyFill="1" applyBorder="1" applyAlignment="1" applyProtection="1">
      <alignment horizontal="center" vertical="center" wrapText="1"/>
      <protection locked="0"/>
    </xf>
    <xf numFmtId="0" fontId="17" fillId="6" borderId="12" xfId="0" applyFont="1" applyFill="1" applyBorder="1" applyAlignment="1" applyProtection="1">
      <alignment horizontal="center" vertical="center" wrapText="1"/>
      <protection locked="0"/>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18" fillId="6" borderId="2" xfId="0" applyFont="1" applyFill="1" applyBorder="1" applyAlignment="1" applyProtection="1">
      <alignment horizontal="center" vertical="center" wrapText="1"/>
      <protection locked="0"/>
    </xf>
    <xf numFmtId="0" fontId="18" fillId="6" borderId="4"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4" xfId="0" applyFont="1" applyFill="1" applyBorder="1" applyAlignment="1" applyProtection="1">
      <alignment horizontal="center" vertical="center" wrapText="1"/>
      <protection locked="0"/>
    </xf>
    <xf numFmtId="0" fontId="9" fillId="7" borderId="10" xfId="0" applyFont="1" applyFill="1" applyBorder="1" applyAlignment="1" applyProtection="1">
      <alignment horizontal="center" vertical="center" wrapText="1"/>
      <protection locked="0"/>
    </xf>
    <xf numFmtId="0" fontId="9" fillId="7" borderId="12" xfId="0" applyFont="1" applyFill="1" applyBorder="1" applyAlignment="1" applyProtection="1">
      <alignment horizontal="center" vertical="center" wrapText="1"/>
      <protection locked="0"/>
    </xf>
    <xf numFmtId="49" fontId="9" fillId="7" borderId="10" xfId="0" applyNumberFormat="1" applyFont="1" applyFill="1" applyBorder="1" applyAlignment="1" applyProtection="1">
      <alignment horizontal="center" vertical="center" wrapText="1"/>
      <protection locked="0"/>
    </xf>
    <xf numFmtId="49" fontId="9" fillId="7" borderId="12" xfId="0" applyNumberFormat="1" applyFont="1" applyFill="1" applyBorder="1" applyAlignment="1" applyProtection="1">
      <alignment horizontal="center" vertical="center" wrapText="1"/>
      <protection locked="0"/>
    </xf>
    <xf numFmtId="0" fontId="1" fillId="5" borderId="10"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7" fillId="7" borderId="10" xfId="0" applyFont="1" applyFill="1" applyBorder="1" applyAlignment="1" applyProtection="1">
      <alignment horizontal="center" vertical="center" wrapText="1"/>
      <protection locked="0"/>
    </xf>
    <xf numFmtId="0" fontId="17" fillId="7" borderId="12" xfId="0" applyFont="1" applyFill="1" applyBorder="1" applyAlignment="1" applyProtection="1">
      <alignment horizontal="center" vertical="center" wrapText="1"/>
      <protection locked="0"/>
    </xf>
    <xf numFmtId="0" fontId="1" fillId="5" borderId="2"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9" fillId="6" borderId="10" xfId="0" applyFont="1" applyFill="1" applyBorder="1" applyAlignment="1" applyProtection="1">
      <alignment horizontal="center" vertical="center"/>
      <protection locked="0"/>
    </xf>
    <xf numFmtId="0" fontId="9" fillId="6" borderId="12" xfId="0" applyFont="1" applyFill="1" applyBorder="1" applyAlignment="1" applyProtection="1">
      <alignment horizontal="center" vertical="center"/>
      <protection locked="0"/>
    </xf>
    <xf numFmtId="0" fontId="17" fillId="6" borderId="11" xfId="0" applyFont="1" applyFill="1" applyBorder="1" applyAlignment="1" applyProtection="1">
      <alignment horizontal="center" vertical="center" wrapText="1"/>
      <protection locked="0"/>
    </xf>
    <xf numFmtId="0" fontId="17" fillId="6" borderId="9"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left" vertical="center" wrapText="1"/>
      <protection locked="0"/>
    </xf>
    <xf numFmtId="0" fontId="10" fillId="6" borderId="9" xfId="0" applyFont="1" applyFill="1" applyBorder="1" applyAlignment="1" applyProtection="1">
      <alignment horizontal="left" vertical="center" wrapText="1"/>
      <protection locked="0"/>
    </xf>
    <xf numFmtId="0" fontId="1" fillId="5" borderId="2"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3" fontId="9" fillId="7" borderId="10" xfId="0" applyNumberFormat="1" applyFont="1" applyFill="1" applyBorder="1" applyAlignment="1" applyProtection="1">
      <alignment horizontal="center" vertical="center"/>
      <protection locked="0"/>
    </xf>
    <xf numFmtId="3" fontId="9" fillId="7" borderId="12" xfId="0" applyNumberFormat="1" applyFont="1" applyFill="1" applyBorder="1" applyAlignment="1" applyProtection="1">
      <alignment horizontal="center" vertical="center"/>
      <protection locked="0"/>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5" fillId="5" borderId="1" xfId="0" applyFont="1" applyFill="1" applyBorder="1" applyAlignment="1">
      <alignment horizontal="center" vertical="center"/>
    </xf>
    <xf numFmtId="0" fontId="1" fillId="0" borderId="1" xfId="0" applyFont="1" applyBorder="1" applyAlignment="1" applyProtection="1">
      <alignment horizontal="center"/>
      <protection locked="0"/>
    </xf>
    <xf numFmtId="0" fontId="15" fillId="5" borderId="2"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 fillId="5" borderId="11" xfId="0" applyFont="1" applyFill="1" applyBorder="1" applyAlignment="1">
      <alignment horizontal="center" vertical="center" wrapText="1"/>
    </xf>
    <xf numFmtId="0" fontId="1" fillId="0" borderId="7"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8" xfId="0" applyFont="1" applyBorder="1" applyAlignment="1" applyProtection="1">
      <alignment horizontal="left" vertical="top"/>
      <protection locked="0"/>
    </xf>
    <xf numFmtId="0" fontId="1" fillId="0" borderId="9" xfId="0" applyFont="1" applyBorder="1" applyAlignment="1" applyProtection="1">
      <alignment horizontal="left" vertical="top"/>
      <protection locked="0"/>
    </xf>
    <xf numFmtId="0" fontId="3" fillId="5" borderId="12" xfId="0" applyFont="1" applyFill="1" applyBorder="1" applyAlignment="1">
      <alignment horizontal="left" vertical="center" wrapText="1"/>
    </xf>
    <xf numFmtId="0" fontId="9" fillId="5" borderId="19" xfId="0" applyFont="1" applyFill="1" applyBorder="1" applyAlignment="1">
      <alignment horizontal="center" vertical="center"/>
    </xf>
    <xf numFmtId="0" fontId="9" fillId="5" borderId="21" xfId="0" applyFont="1" applyFill="1" applyBorder="1" applyAlignment="1">
      <alignment horizontal="center" vertical="center"/>
    </xf>
    <xf numFmtId="0" fontId="9" fillId="6" borderId="20" xfId="0" applyFont="1" applyFill="1" applyBorder="1" applyAlignment="1" applyProtection="1">
      <alignment horizontal="center" vertical="center" wrapText="1"/>
      <protection locked="0"/>
    </xf>
    <xf numFmtId="0" fontId="9" fillId="6" borderId="22" xfId="0" applyFont="1" applyFill="1" applyBorder="1" applyAlignment="1" applyProtection="1">
      <alignment horizontal="center" vertical="center" wrapText="1"/>
      <protection locked="0"/>
    </xf>
    <xf numFmtId="0" fontId="1" fillId="5" borderId="10" xfId="0" applyFont="1" applyFill="1" applyBorder="1" applyAlignment="1">
      <alignment horizontal="left" vertical="center"/>
    </xf>
    <xf numFmtId="0" fontId="1" fillId="5" borderId="11" xfId="0" applyFont="1" applyFill="1" applyBorder="1" applyAlignment="1">
      <alignment horizontal="left" vertical="center"/>
    </xf>
    <xf numFmtId="0" fontId="1" fillId="5" borderId="12" xfId="0" applyFont="1" applyFill="1" applyBorder="1" applyAlignment="1">
      <alignment horizontal="left" vertical="center"/>
    </xf>
    <xf numFmtId="0" fontId="1" fillId="7" borderId="10" xfId="0" applyFont="1" applyFill="1" applyBorder="1" applyAlignment="1" applyProtection="1">
      <alignment horizontal="center" vertical="center"/>
      <protection locked="0"/>
    </xf>
    <xf numFmtId="0" fontId="1" fillId="7" borderId="12" xfId="0" applyFont="1" applyFill="1" applyBorder="1" applyAlignment="1" applyProtection="1">
      <alignment horizontal="center" vertical="center"/>
      <protection locked="0"/>
    </xf>
    <xf numFmtId="0" fontId="12" fillId="0" borderId="0" xfId="0" applyFont="1" applyAlignment="1">
      <alignment horizontal="left"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 fillId="7" borderId="10" xfId="0" applyFont="1" applyFill="1" applyBorder="1" applyAlignment="1" applyProtection="1">
      <alignment horizontal="left" vertical="center"/>
      <protection locked="0"/>
    </xf>
    <xf numFmtId="0" fontId="1" fillId="7" borderId="12" xfId="0" applyFont="1" applyFill="1" applyBorder="1" applyAlignment="1" applyProtection="1">
      <alignment horizontal="left" vertical="center"/>
      <protection locked="0"/>
    </xf>
    <xf numFmtId="0" fontId="1" fillId="5" borderId="2" xfId="0" applyFont="1" applyFill="1" applyBorder="1" applyAlignment="1">
      <alignment horizontal="left" vertical="center"/>
    </xf>
    <xf numFmtId="0" fontId="1" fillId="5" borderId="4"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7" xfId="0" applyFont="1" applyFill="1" applyBorder="1" applyAlignment="1">
      <alignment horizontal="left" vertical="center"/>
    </xf>
    <xf numFmtId="0" fontId="1" fillId="5" borderId="9" xfId="0" applyFont="1" applyFill="1" applyBorder="1" applyAlignment="1">
      <alignment horizontal="left" vertical="center"/>
    </xf>
    <xf numFmtId="0" fontId="16" fillId="7" borderId="10" xfId="1" applyFill="1" applyBorder="1" applyAlignment="1" applyProtection="1">
      <alignment horizontal="left" vertical="center"/>
      <protection locked="0"/>
    </xf>
    <xf numFmtId="0" fontId="1" fillId="6" borderId="10" xfId="0" applyFont="1" applyFill="1" applyBorder="1" applyAlignment="1" applyProtection="1">
      <alignment horizontal="left" vertical="center"/>
      <protection locked="0"/>
    </xf>
    <xf numFmtId="0" fontId="1" fillId="6" borderId="12" xfId="0" applyFont="1" applyFill="1" applyBorder="1" applyAlignment="1" applyProtection="1">
      <alignment horizontal="left" vertical="center"/>
      <protection locked="0"/>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1" fillId="6" borderId="2"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5" xfId="0" applyFont="1" applyFill="1" applyBorder="1" applyAlignment="1" applyProtection="1">
      <alignment horizontal="left" vertical="center" wrapText="1"/>
      <protection locked="0"/>
    </xf>
    <xf numFmtId="0" fontId="1" fillId="6" borderId="6" xfId="0" applyFont="1" applyFill="1" applyBorder="1" applyAlignment="1" applyProtection="1">
      <alignment horizontal="left" vertical="center" wrapText="1"/>
      <protection locked="0"/>
    </xf>
    <xf numFmtId="0" fontId="1" fillId="6" borderId="7" xfId="0" applyFont="1" applyFill="1" applyBorder="1" applyAlignment="1" applyProtection="1">
      <alignment horizontal="left" vertical="center" wrapText="1"/>
      <protection locked="0"/>
    </xf>
    <xf numFmtId="0" fontId="1" fillId="6" borderId="9" xfId="0" applyFont="1" applyFill="1" applyBorder="1" applyAlignment="1" applyProtection="1">
      <alignment horizontal="left" vertical="center" wrapText="1"/>
      <protection locked="0"/>
    </xf>
    <xf numFmtId="0" fontId="23" fillId="0" borderId="0" xfId="0" applyFont="1" applyAlignment="1">
      <alignment horizontal="center" vertical="center"/>
    </xf>
    <xf numFmtId="0" fontId="1" fillId="7" borderId="2"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7" borderId="5" xfId="0" applyFont="1" applyFill="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 fillId="7" borderId="6" xfId="0" applyFont="1" applyFill="1" applyBorder="1" applyAlignment="1" applyProtection="1">
      <alignment horizontal="center" vertical="center" wrapText="1"/>
      <protection locked="0"/>
    </xf>
    <xf numFmtId="0" fontId="1" fillId="7" borderId="7" xfId="0" applyFont="1" applyFill="1" applyBorder="1" applyAlignment="1" applyProtection="1">
      <alignment horizontal="center" vertical="center" wrapText="1"/>
      <protection locked="0"/>
    </xf>
    <xf numFmtId="0" fontId="1" fillId="7" borderId="8" xfId="0" applyFont="1" applyFill="1" applyBorder="1" applyAlignment="1" applyProtection="1">
      <alignment horizontal="center" vertical="center" wrapText="1"/>
      <protection locked="0"/>
    </xf>
    <xf numFmtId="0" fontId="1" fillId="7" borderId="9" xfId="0" applyFont="1" applyFill="1" applyBorder="1" applyAlignment="1" applyProtection="1">
      <alignment horizontal="center" vertical="center" wrapText="1"/>
      <protection locked="0"/>
    </xf>
    <xf numFmtId="0" fontId="18" fillId="7" borderId="2" xfId="0" applyFont="1" applyFill="1" applyBorder="1" applyAlignment="1" applyProtection="1">
      <alignment horizontal="center" vertical="center" wrapText="1"/>
      <protection locked="0"/>
    </xf>
    <xf numFmtId="0" fontId="18" fillId="7" borderId="4" xfId="0" applyFont="1" applyFill="1" applyBorder="1" applyAlignment="1" applyProtection="1">
      <alignment horizontal="center" vertical="center" wrapText="1"/>
      <protection locked="0"/>
    </xf>
    <xf numFmtId="0" fontId="16" fillId="6" borderId="10" xfId="1" applyFill="1" applyBorder="1" applyAlignment="1" applyProtection="1">
      <alignment horizontal="left" vertical="center"/>
      <protection locked="0"/>
    </xf>
    <xf numFmtId="0" fontId="4" fillId="0" borderId="0" xfId="0" applyFont="1" applyAlignment="1">
      <alignment horizontal="center" vertical="center"/>
    </xf>
    <xf numFmtId="0" fontId="1" fillId="0" borderId="1" xfId="0" applyFont="1" applyBorder="1" applyAlignment="1">
      <alignment horizontal="center"/>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9" fillId="6" borderId="10" xfId="0" applyFont="1" applyFill="1" applyBorder="1" applyAlignment="1">
      <alignment horizontal="center" vertical="center"/>
    </xf>
    <xf numFmtId="0" fontId="9" fillId="6" borderId="12" xfId="0" applyFont="1" applyFill="1" applyBorder="1" applyAlignment="1">
      <alignment horizontal="center" vertical="center"/>
    </xf>
    <xf numFmtId="0" fontId="17" fillId="7" borderId="10"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7" fillId="6" borderId="9"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4" xfId="0" applyFont="1" applyFill="1" applyBorder="1" applyAlignment="1">
      <alignment horizontal="center" vertical="center" wrapText="1"/>
    </xf>
    <xf numFmtId="3" fontId="9" fillId="7" borderId="10" xfId="0" applyNumberFormat="1" applyFont="1" applyFill="1" applyBorder="1" applyAlignment="1">
      <alignment horizontal="center" vertical="center"/>
    </xf>
    <xf numFmtId="3" fontId="9" fillId="7" borderId="12" xfId="0" applyNumberFormat="1" applyFont="1" applyFill="1" applyBorder="1" applyAlignment="1">
      <alignment horizontal="center" vertical="center"/>
    </xf>
    <xf numFmtId="0" fontId="9" fillId="7" borderId="10" xfId="0" applyFont="1" applyFill="1" applyBorder="1" applyAlignment="1">
      <alignment horizontal="center" vertical="center" wrapText="1"/>
    </xf>
    <xf numFmtId="0" fontId="9" fillId="7" borderId="12" xfId="0" applyFont="1" applyFill="1" applyBorder="1" applyAlignment="1">
      <alignment horizontal="center" vertical="center" wrapText="1"/>
    </xf>
    <xf numFmtId="49" fontId="9" fillId="7" borderId="10" xfId="0" applyNumberFormat="1" applyFont="1" applyFill="1" applyBorder="1" applyAlignment="1">
      <alignment horizontal="center" vertical="center" wrapText="1"/>
    </xf>
    <xf numFmtId="49" fontId="9" fillId="7" borderId="12" xfId="0" applyNumberFormat="1" applyFont="1" applyFill="1" applyBorder="1" applyAlignment="1">
      <alignment horizontal="center" vertical="center" wrapText="1"/>
    </xf>
    <xf numFmtId="0" fontId="18" fillId="7" borderId="2"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1" fillId="6" borderId="2"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7" xfId="0" applyFont="1" applyFill="1" applyBorder="1" applyAlignment="1">
      <alignment horizontal="left" vertical="center" wrapText="1"/>
    </xf>
    <xf numFmtId="0" fontId="1" fillId="6" borderId="9" xfId="0" applyFont="1" applyFill="1" applyBorder="1" applyAlignment="1">
      <alignment horizontal="left" vertical="center" wrapText="1"/>
    </xf>
    <xf numFmtId="0" fontId="16" fillId="6" borderId="10" xfId="1" applyFill="1" applyBorder="1" applyAlignment="1">
      <alignment horizontal="left" vertical="center"/>
    </xf>
    <xf numFmtId="0" fontId="1" fillId="6" borderId="12" xfId="0" applyFont="1" applyFill="1" applyBorder="1" applyAlignment="1">
      <alignment horizontal="left" vertical="center"/>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0" xfId="0" applyFont="1" applyFill="1" applyAlignment="1">
      <alignment horizontal="center" vertical="center" wrapTex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6" fillId="7" borderId="10" xfId="1" applyFill="1" applyBorder="1" applyAlignment="1">
      <alignment horizontal="left" vertical="center"/>
    </xf>
    <xf numFmtId="0" fontId="1" fillId="7" borderId="12" xfId="0" applyFont="1" applyFill="1" applyBorder="1" applyAlignment="1">
      <alignment horizontal="left" vertical="center"/>
    </xf>
    <xf numFmtId="0" fontId="1" fillId="6" borderId="10" xfId="0" applyFont="1" applyFill="1" applyBorder="1" applyAlignment="1">
      <alignment horizontal="left" vertical="center"/>
    </xf>
    <xf numFmtId="0" fontId="1" fillId="7" borderId="10" xfId="0" applyFont="1" applyFill="1" applyBorder="1" applyAlignment="1">
      <alignment horizontal="left" vertical="center"/>
    </xf>
    <xf numFmtId="0" fontId="1" fillId="7" borderId="10" xfId="0" applyFont="1" applyFill="1" applyBorder="1" applyAlignment="1">
      <alignment horizontal="center" vertical="center"/>
    </xf>
    <xf numFmtId="0" fontId="1" fillId="7" borderId="12" xfId="0" applyFont="1" applyFill="1" applyBorder="1" applyAlignment="1">
      <alignment horizontal="center" vertical="center"/>
    </xf>
    <xf numFmtId="0" fontId="9" fillId="6" borderId="20" xfId="0" applyFont="1" applyFill="1" applyBorder="1" applyAlignment="1">
      <alignment horizontal="center" vertical="center" wrapText="1"/>
    </xf>
    <xf numFmtId="0" fontId="9" fillId="6" borderId="22" xfId="0" applyFont="1" applyFill="1" applyBorder="1" applyAlignment="1">
      <alignment horizontal="center" vertical="center" wrapText="1"/>
    </xf>
  </cellXfs>
  <cellStyles count="4">
    <cellStyle name="Link" xfId="1" builtinId="8"/>
    <cellStyle name="SAPMemberCell" xfId="3" xr:uid="{E05D55E2-D4F8-4870-AFC6-503A0094C53B}"/>
    <cellStyle name="Standard" xfId="0" builtinId="0"/>
    <cellStyle name="Standard 2" xfId="2" xr:uid="{63AC5080-2F1D-4C96-ABDF-52C68D7CF2A2}"/>
  </cellStyles>
  <dxfs count="10">
    <dxf>
      <numFmt numFmtId="0" formatCode="General"/>
    </dxf>
    <dxf>
      <numFmt numFmtId="0" formatCode="General"/>
    </dxf>
    <dxf>
      <numFmt numFmtId="0" formatCode="Genera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CCFFCC"/>
      <color rgb="FFFFD5D5"/>
      <color rgb="FFFFFF99"/>
      <color rgb="FFB5EAA4"/>
      <color rgb="FFFFFFAF"/>
      <color rgb="FFFFFFFF"/>
      <color rgb="FF3583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14</xdr:row>
          <xdr:rowOff>142875</xdr:rowOff>
        </xdr:from>
        <xdr:to>
          <xdr:col>11</xdr:col>
          <xdr:colOff>323850</xdr:colOff>
          <xdr:row>14</xdr:row>
          <xdr:rowOff>361950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15</xdr:row>
          <xdr:rowOff>114300</xdr:rowOff>
        </xdr:from>
        <xdr:to>
          <xdr:col>11</xdr:col>
          <xdr:colOff>314325</xdr:colOff>
          <xdr:row>15</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133350</xdr:rowOff>
        </xdr:from>
        <xdr:to>
          <xdr:col>12</xdr:col>
          <xdr:colOff>314325</xdr:colOff>
          <xdr:row>14</xdr:row>
          <xdr:rowOff>352425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123825</xdr:rowOff>
        </xdr:from>
        <xdr:to>
          <xdr:col>12</xdr:col>
          <xdr:colOff>304800</xdr:colOff>
          <xdr:row>15</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xdr:row>
          <xdr:rowOff>142875</xdr:rowOff>
        </xdr:from>
        <xdr:to>
          <xdr:col>13</xdr:col>
          <xdr:colOff>285750</xdr:colOff>
          <xdr:row>14</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xdr:row>
          <xdr:rowOff>114300</xdr:rowOff>
        </xdr:from>
        <xdr:to>
          <xdr:col>13</xdr:col>
          <xdr:colOff>285750</xdr:colOff>
          <xdr:row>15</xdr:row>
          <xdr:rowOff>342900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168090</xdr:colOff>
      <xdr:row>0</xdr:row>
      <xdr:rowOff>102313</xdr:rowOff>
    </xdr:from>
    <xdr:to>
      <xdr:col>16</xdr:col>
      <xdr:colOff>829237</xdr:colOff>
      <xdr:row>2</xdr:row>
      <xdr:rowOff>150527</xdr:rowOff>
    </xdr:to>
    <xdr:pic>
      <xdr:nvPicPr>
        <xdr:cNvPr id="2" name="Grafik 1">
          <a:extLst>
            <a:ext uri="{FF2B5EF4-FFF2-40B4-BE49-F238E27FC236}">
              <a16:creationId xmlns:a16="http://schemas.microsoft.com/office/drawing/2014/main" id="{3AF33FAD-52FB-BC90-96BA-377734E92D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gray">
        <a:xfrm>
          <a:off x="12472149" y="102313"/>
          <a:ext cx="1524000" cy="5524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485775</xdr:colOff>
          <xdr:row>24</xdr:row>
          <xdr:rowOff>152400</xdr:rowOff>
        </xdr:from>
        <xdr:to>
          <xdr:col>16</xdr:col>
          <xdr:colOff>723900</xdr:colOff>
          <xdr:row>24</xdr:row>
          <xdr:rowOff>381000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459441</xdr:colOff>
      <xdr:row>57</xdr:row>
      <xdr:rowOff>145677</xdr:rowOff>
    </xdr:from>
    <xdr:to>
      <xdr:col>16</xdr:col>
      <xdr:colOff>248029</xdr:colOff>
      <xdr:row>57</xdr:row>
      <xdr:rowOff>145677</xdr:rowOff>
    </xdr:to>
    <xdr:cxnSp macro="">
      <xdr:nvCxnSpPr>
        <xdr:cNvPr id="4" name="Gerader Verbinder 3">
          <a:extLst>
            <a:ext uri="{FF2B5EF4-FFF2-40B4-BE49-F238E27FC236}">
              <a16:creationId xmlns:a16="http://schemas.microsoft.com/office/drawing/2014/main" id="{D16E5F27-B4DB-0B0D-4949-1B0E3A601F6B}"/>
            </a:ext>
          </a:extLst>
        </xdr:cNvPr>
        <xdr:cNvCxnSpPr/>
      </xdr:nvCxnSpPr>
      <xdr:spPr>
        <a:xfrm flipV="1">
          <a:off x="10174941" y="13839265"/>
          <a:ext cx="32400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488576</xdr:colOff>
      <xdr:row>61</xdr:row>
      <xdr:rowOff>152401</xdr:rowOff>
    </xdr:from>
    <xdr:to>
      <xdr:col>16</xdr:col>
      <xdr:colOff>277164</xdr:colOff>
      <xdr:row>61</xdr:row>
      <xdr:rowOff>152401</xdr:rowOff>
    </xdr:to>
    <xdr:cxnSp macro="">
      <xdr:nvCxnSpPr>
        <xdr:cNvPr id="7" name="Gerader Verbinder 6">
          <a:extLst>
            <a:ext uri="{FF2B5EF4-FFF2-40B4-BE49-F238E27FC236}">
              <a16:creationId xmlns:a16="http://schemas.microsoft.com/office/drawing/2014/main" id="{6E111CC8-8309-4C69-B336-D820847BD0E3}"/>
            </a:ext>
          </a:extLst>
        </xdr:cNvPr>
        <xdr:cNvCxnSpPr/>
      </xdr:nvCxnSpPr>
      <xdr:spPr>
        <a:xfrm flipV="1">
          <a:off x="10204076" y="14697636"/>
          <a:ext cx="32400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14</xdr:row>
          <xdr:rowOff>142875</xdr:rowOff>
        </xdr:from>
        <xdr:to>
          <xdr:col>11</xdr:col>
          <xdr:colOff>323850</xdr:colOff>
          <xdr:row>14</xdr:row>
          <xdr:rowOff>361950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15</xdr:row>
          <xdr:rowOff>114300</xdr:rowOff>
        </xdr:from>
        <xdr:to>
          <xdr:col>11</xdr:col>
          <xdr:colOff>314325</xdr:colOff>
          <xdr:row>15</xdr:row>
          <xdr:rowOff>342900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133350</xdr:rowOff>
        </xdr:from>
        <xdr:to>
          <xdr:col>12</xdr:col>
          <xdr:colOff>314325</xdr:colOff>
          <xdr:row>14</xdr:row>
          <xdr:rowOff>342900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123825</xdr:rowOff>
        </xdr:from>
        <xdr:to>
          <xdr:col>12</xdr:col>
          <xdr:colOff>304800</xdr:colOff>
          <xdr:row>15</xdr:row>
          <xdr:rowOff>342900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xdr:row>
          <xdr:rowOff>142875</xdr:rowOff>
        </xdr:from>
        <xdr:to>
          <xdr:col>13</xdr:col>
          <xdr:colOff>295275</xdr:colOff>
          <xdr:row>14</xdr:row>
          <xdr:rowOff>361950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xdr:row>
          <xdr:rowOff>114300</xdr:rowOff>
        </xdr:from>
        <xdr:to>
          <xdr:col>13</xdr:col>
          <xdr:colOff>295275</xdr:colOff>
          <xdr:row>15</xdr:row>
          <xdr:rowOff>342900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168090</xdr:colOff>
      <xdr:row>0</xdr:row>
      <xdr:rowOff>102313</xdr:rowOff>
    </xdr:from>
    <xdr:to>
      <xdr:col>16</xdr:col>
      <xdr:colOff>829237</xdr:colOff>
      <xdr:row>2</xdr:row>
      <xdr:rowOff>150527</xdr:rowOff>
    </xdr:to>
    <xdr:pic>
      <xdr:nvPicPr>
        <xdr:cNvPr id="2" name="Grafik 1">
          <a:extLst>
            <a:ext uri="{FF2B5EF4-FFF2-40B4-BE49-F238E27FC236}">
              <a16:creationId xmlns:a16="http://schemas.microsoft.com/office/drawing/2014/main" id="{839E5A4B-2A09-4028-AD87-7E1F7B7BBD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gray">
        <a:xfrm>
          <a:off x="12531540" y="102313"/>
          <a:ext cx="1527922" cy="5530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485775</xdr:colOff>
          <xdr:row>24</xdr:row>
          <xdr:rowOff>152400</xdr:rowOff>
        </xdr:from>
        <xdr:to>
          <xdr:col>16</xdr:col>
          <xdr:colOff>723900</xdr:colOff>
          <xdr:row>24</xdr:row>
          <xdr:rowOff>381000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459441</xdr:colOff>
      <xdr:row>57</xdr:row>
      <xdr:rowOff>145677</xdr:rowOff>
    </xdr:from>
    <xdr:to>
      <xdr:col>16</xdr:col>
      <xdr:colOff>248029</xdr:colOff>
      <xdr:row>57</xdr:row>
      <xdr:rowOff>145677</xdr:rowOff>
    </xdr:to>
    <xdr:cxnSp macro="">
      <xdr:nvCxnSpPr>
        <xdr:cNvPr id="3" name="Gerader Verbinder 2">
          <a:extLst>
            <a:ext uri="{FF2B5EF4-FFF2-40B4-BE49-F238E27FC236}">
              <a16:creationId xmlns:a16="http://schemas.microsoft.com/office/drawing/2014/main" id="{76437577-F75B-40BB-9DF4-FEB1C8EB194D}"/>
            </a:ext>
          </a:extLst>
        </xdr:cNvPr>
        <xdr:cNvCxnSpPr/>
      </xdr:nvCxnSpPr>
      <xdr:spPr>
        <a:xfrm flipV="1">
          <a:off x="10222566" y="21234027"/>
          <a:ext cx="325568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488576</xdr:colOff>
      <xdr:row>61</xdr:row>
      <xdr:rowOff>152401</xdr:rowOff>
    </xdr:from>
    <xdr:to>
      <xdr:col>16</xdr:col>
      <xdr:colOff>277164</xdr:colOff>
      <xdr:row>61</xdr:row>
      <xdr:rowOff>152401</xdr:rowOff>
    </xdr:to>
    <xdr:cxnSp macro="">
      <xdr:nvCxnSpPr>
        <xdr:cNvPr id="4" name="Gerader Verbinder 3">
          <a:extLst>
            <a:ext uri="{FF2B5EF4-FFF2-40B4-BE49-F238E27FC236}">
              <a16:creationId xmlns:a16="http://schemas.microsoft.com/office/drawing/2014/main" id="{DC64ACE4-EDD2-450E-A5A2-CB2BF7ABE94C}"/>
            </a:ext>
          </a:extLst>
        </xdr:cNvPr>
        <xdr:cNvCxnSpPr/>
      </xdr:nvCxnSpPr>
      <xdr:spPr>
        <a:xfrm flipV="1">
          <a:off x="10251701" y="22078951"/>
          <a:ext cx="325568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268941</xdr:colOff>
      <xdr:row>18</xdr:row>
      <xdr:rowOff>324970</xdr:rowOff>
    </xdr:from>
    <xdr:to>
      <xdr:col>16</xdr:col>
      <xdr:colOff>8517</xdr:colOff>
      <xdr:row>24</xdr:row>
      <xdr:rowOff>519342</xdr:rowOff>
    </xdr:to>
    <xdr:sp macro="" textlink="">
      <xdr:nvSpPr>
        <xdr:cNvPr id="5" name="Rechteck: abgerundete Ecken 4">
          <a:extLst>
            <a:ext uri="{FF2B5EF4-FFF2-40B4-BE49-F238E27FC236}">
              <a16:creationId xmlns:a16="http://schemas.microsoft.com/office/drawing/2014/main" id="{0B512BD8-7842-44B8-ADB7-3D6B189BAC08}"/>
            </a:ext>
          </a:extLst>
        </xdr:cNvPr>
        <xdr:cNvSpPr/>
      </xdr:nvSpPr>
      <xdr:spPr>
        <a:xfrm rot="20405700">
          <a:off x="493059" y="5053852"/>
          <a:ext cx="12682370" cy="3096696"/>
        </a:xfrm>
        <a:prstGeom prst="roundRect">
          <a:avLst/>
        </a:prstGeom>
        <a:solidFill>
          <a:srgbClr val="FFFFFF">
            <a:alpha val="74902"/>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In case of returnable</a:t>
          </a:r>
          <a:r>
            <a:rPr lang="de-DE" sz="2400" b="1" baseline="0">
              <a:solidFill>
                <a:srgbClr val="FF0000"/>
              </a:solidFill>
            </a:rPr>
            <a:t> packaging, this second PDS is mandatory to be filled with a one-way packaging option as a security backup</a:t>
          </a:r>
          <a:endParaRPr lang="de-DE" sz="2400" b="1">
            <a:solidFill>
              <a:srgbClr val="FF0000"/>
            </a:solidFill>
          </a:endParaRPr>
        </a:p>
        <a:p>
          <a:pPr algn="l"/>
          <a:endParaRPr lang="de-DE" sz="2400" b="1">
            <a:solidFill>
              <a:srgbClr val="FF0000"/>
            </a:solidFill>
          </a:endParaRPr>
        </a:p>
        <a:p>
          <a:pPr algn="l"/>
          <a:endParaRPr lang="de-DE" sz="2400" b="1">
            <a:solidFill>
              <a:srgbClr val="FF0000"/>
            </a:solidFill>
          </a:endParaRPr>
        </a:p>
        <a:p>
          <a:pPr algn="l"/>
          <a:r>
            <a:rPr lang="de-DE" sz="2400" b="1">
              <a:solidFill>
                <a:srgbClr val="FF0000"/>
              </a:solidFill>
            </a:rPr>
            <a:t>RESPONSIBLE:  Supplier</a:t>
          </a:r>
        </a:p>
        <a:p>
          <a:pPr algn="l"/>
          <a:endParaRPr lang="de-DE" sz="2400" b="1">
            <a:solidFill>
              <a:srgbClr val="FF0000"/>
            </a:solidFill>
          </a:endParaRPr>
        </a:p>
        <a:p>
          <a:pPr algn="l"/>
          <a:r>
            <a:rPr lang="de-DE" sz="2400" b="1" i="1">
              <a:solidFill>
                <a:srgbClr val="FF0000"/>
              </a:solidFill>
            </a:rPr>
            <a:t>(delete this info</a:t>
          </a:r>
          <a:r>
            <a:rPr lang="de-DE" sz="2400" b="1" i="1" baseline="0">
              <a:solidFill>
                <a:srgbClr val="FF0000"/>
              </a:solidFill>
            </a:rPr>
            <a:t> box for editing)</a:t>
          </a:r>
          <a:endParaRPr lang="de-DE" sz="2400" b="1" i="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14</xdr:row>
          <xdr:rowOff>142875</xdr:rowOff>
        </xdr:from>
        <xdr:to>
          <xdr:col>11</xdr:col>
          <xdr:colOff>323850</xdr:colOff>
          <xdr:row>14</xdr:row>
          <xdr:rowOff>361950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15</xdr:row>
          <xdr:rowOff>114300</xdr:rowOff>
        </xdr:from>
        <xdr:to>
          <xdr:col>11</xdr:col>
          <xdr:colOff>314325</xdr:colOff>
          <xdr:row>15</xdr:row>
          <xdr:rowOff>342900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133350</xdr:rowOff>
        </xdr:from>
        <xdr:to>
          <xdr:col>12</xdr:col>
          <xdr:colOff>314325</xdr:colOff>
          <xdr:row>14</xdr:row>
          <xdr:rowOff>342900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123825</xdr:rowOff>
        </xdr:from>
        <xdr:to>
          <xdr:col>12</xdr:col>
          <xdr:colOff>304800</xdr:colOff>
          <xdr:row>15</xdr:row>
          <xdr:rowOff>342900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xdr:row>
          <xdr:rowOff>142875</xdr:rowOff>
        </xdr:from>
        <xdr:to>
          <xdr:col>13</xdr:col>
          <xdr:colOff>295275</xdr:colOff>
          <xdr:row>14</xdr:row>
          <xdr:rowOff>361950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xdr:row>
          <xdr:rowOff>114300</xdr:rowOff>
        </xdr:from>
        <xdr:to>
          <xdr:col>13</xdr:col>
          <xdr:colOff>295275</xdr:colOff>
          <xdr:row>15</xdr:row>
          <xdr:rowOff>342900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168090</xdr:colOff>
      <xdr:row>0</xdr:row>
      <xdr:rowOff>102313</xdr:rowOff>
    </xdr:from>
    <xdr:to>
      <xdr:col>16</xdr:col>
      <xdr:colOff>829237</xdr:colOff>
      <xdr:row>2</xdr:row>
      <xdr:rowOff>150527</xdr:rowOff>
    </xdr:to>
    <xdr:pic>
      <xdr:nvPicPr>
        <xdr:cNvPr id="2" name="Grafik 1">
          <a:extLst>
            <a:ext uri="{FF2B5EF4-FFF2-40B4-BE49-F238E27FC236}">
              <a16:creationId xmlns:a16="http://schemas.microsoft.com/office/drawing/2014/main" id="{EA738791-3F39-4EED-83FF-61F107D3F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gray">
        <a:xfrm>
          <a:off x="12531540" y="102313"/>
          <a:ext cx="1527922" cy="5530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485775</xdr:colOff>
          <xdr:row>24</xdr:row>
          <xdr:rowOff>152400</xdr:rowOff>
        </xdr:from>
        <xdr:to>
          <xdr:col>16</xdr:col>
          <xdr:colOff>723900</xdr:colOff>
          <xdr:row>24</xdr:row>
          <xdr:rowOff>381000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459441</xdr:colOff>
      <xdr:row>57</xdr:row>
      <xdr:rowOff>145677</xdr:rowOff>
    </xdr:from>
    <xdr:to>
      <xdr:col>16</xdr:col>
      <xdr:colOff>248029</xdr:colOff>
      <xdr:row>57</xdr:row>
      <xdr:rowOff>145677</xdr:rowOff>
    </xdr:to>
    <xdr:cxnSp macro="">
      <xdr:nvCxnSpPr>
        <xdr:cNvPr id="3" name="Gerader Verbinder 2">
          <a:extLst>
            <a:ext uri="{FF2B5EF4-FFF2-40B4-BE49-F238E27FC236}">
              <a16:creationId xmlns:a16="http://schemas.microsoft.com/office/drawing/2014/main" id="{AB316B98-F5E4-4AC6-ACDC-02600BA131FE}"/>
            </a:ext>
          </a:extLst>
        </xdr:cNvPr>
        <xdr:cNvCxnSpPr/>
      </xdr:nvCxnSpPr>
      <xdr:spPr>
        <a:xfrm flipV="1">
          <a:off x="10222566" y="21234027"/>
          <a:ext cx="325568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488576</xdr:colOff>
      <xdr:row>61</xdr:row>
      <xdr:rowOff>152401</xdr:rowOff>
    </xdr:from>
    <xdr:to>
      <xdr:col>16</xdr:col>
      <xdr:colOff>277164</xdr:colOff>
      <xdr:row>61</xdr:row>
      <xdr:rowOff>152401</xdr:rowOff>
    </xdr:to>
    <xdr:cxnSp macro="">
      <xdr:nvCxnSpPr>
        <xdr:cNvPr id="4" name="Gerader Verbinder 3">
          <a:extLst>
            <a:ext uri="{FF2B5EF4-FFF2-40B4-BE49-F238E27FC236}">
              <a16:creationId xmlns:a16="http://schemas.microsoft.com/office/drawing/2014/main" id="{ACB4F40C-03DC-4ACA-B73F-465407422702}"/>
            </a:ext>
          </a:extLst>
        </xdr:cNvPr>
        <xdr:cNvCxnSpPr/>
      </xdr:nvCxnSpPr>
      <xdr:spPr>
        <a:xfrm flipV="1">
          <a:off x="10251701" y="22078951"/>
          <a:ext cx="325568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762000</xdr:colOff>
      <xdr:row>1</xdr:row>
      <xdr:rowOff>78441</xdr:rowOff>
    </xdr:from>
    <xdr:to>
      <xdr:col>11</xdr:col>
      <xdr:colOff>112058</xdr:colOff>
      <xdr:row>4</xdr:row>
      <xdr:rowOff>112059</xdr:rowOff>
    </xdr:to>
    <xdr:sp macro="" textlink="">
      <xdr:nvSpPr>
        <xdr:cNvPr id="5" name="Rechteck: abgerundete Ecken 4">
          <a:extLst>
            <a:ext uri="{FF2B5EF4-FFF2-40B4-BE49-F238E27FC236}">
              <a16:creationId xmlns:a16="http://schemas.microsoft.com/office/drawing/2014/main" id="{2855CA3C-3421-490F-9BDF-6FCFDE80DD88}"/>
            </a:ext>
          </a:extLst>
        </xdr:cNvPr>
        <xdr:cNvSpPr/>
      </xdr:nvSpPr>
      <xdr:spPr>
        <a:xfrm>
          <a:off x="7026088" y="268941"/>
          <a:ext cx="1938617" cy="795618"/>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b="1">
            <a:solidFill>
              <a:srgbClr val="FF0000"/>
            </a:solidFill>
          </a:endParaRPr>
        </a:p>
      </xdr:txBody>
    </xdr:sp>
    <xdr:clientData/>
  </xdr:twoCellAnchor>
  <xdr:twoCellAnchor>
    <xdr:from>
      <xdr:col>11</xdr:col>
      <xdr:colOff>100853</xdr:colOff>
      <xdr:row>1</xdr:row>
      <xdr:rowOff>179294</xdr:rowOff>
    </xdr:from>
    <xdr:to>
      <xdr:col>17</xdr:col>
      <xdr:colOff>268941</xdr:colOff>
      <xdr:row>1</xdr:row>
      <xdr:rowOff>268942</xdr:rowOff>
    </xdr:to>
    <xdr:cxnSp macro="">
      <xdr:nvCxnSpPr>
        <xdr:cNvPr id="6" name="Gerade Verbindung mit Pfeil 5">
          <a:extLst>
            <a:ext uri="{FF2B5EF4-FFF2-40B4-BE49-F238E27FC236}">
              <a16:creationId xmlns:a16="http://schemas.microsoft.com/office/drawing/2014/main" id="{C32F155B-BFDD-44B9-AB6D-1DDBF4934AFA}"/>
            </a:ext>
          </a:extLst>
        </xdr:cNvPr>
        <xdr:cNvCxnSpPr/>
      </xdr:nvCxnSpPr>
      <xdr:spPr>
        <a:xfrm flipH="1">
          <a:off x="8953500" y="369794"/>
          <a:ext cx="5345206" cy="8964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168089</xdr:colOff>
      <xdr:row>6</xdr:row>
      <xdr:rowOff>11205</xdr:rowOff>
    </xdr:from>
    <xdr:to>
      <xdr:col>8</xdr:col>
      <xdr:colOff>33618</xdr:colOff>
      <xdr:row>11</xdr:row>
      <xdr:rowOff>67235</xdr:rowOff>
    </xdr:to>
    <xdr:sp macro="" textlink="">
      <xdr:nvSpPr>
        <xdr:cNvPr id="8" name="Rechteck: abgerundete Ecken 7">
          <a:extLst>
            <a:ext uri="{FF2B5EF4-FFF2-40B4-BE49-F238E27FC236}">
              <a16:creationId xmlns:a16="http://schemas.microsoft.com/office/drawing/2014/main" id="{A88B2AF5-825B-4C05-8459-4FF365F6ADFD}"/>
            </a:ext>
          </a:extLst>
        </xdr:cNvPr>
        <xdr:cNvSpPr/>
      </xdr:nvSpPr>
      <xdr:spPr>
        <a:xfrm>
          <a:off x="168089" y="1367117"/>
          <a:ext cx="6129617" cy="1176618"/>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Fill in respective supplier data</a:t>
          </a:r>
        </a:p>
        <a:p>
          <a:pPr algn="l"/>
          <a:r>
            <a:rPr lang="de-DE" sz="2400" b="1">
              <a:solidFill>
                <a:srgbClr val="FF0000"/>
              </a:solidFill>
            </a:rPr>
            <a:t>RESPONSIBLE:  Supplier</a:t>
          </a:r>
        </a:p>
      </xdr:txBody>
    </xdr:sp>
    <xdr:clientData/>
  </xdr:twoCellAnchor>
  <xdr:twoCellAnchor>
    <xdr:from>
      <xdr:col>8</xdr:col>
      <xdr:colOff>813548</xdr:colOff>
      <xdr:row>5</xdr:row>
      <xdr:rowOff>163608</xdr:rowOff>
    </xdr:from>
    <xdr:to>
      <xdr:col>17</xdr:col>
      <xdr:colOff>22412</xdr:colOff>
      <xdr:row>10</xdr:row>
      <xdr:rowOff>212914</xdr:rowOff>
    </xdr:to>
    <xdr:sp macro="" textlink="">
      <xdr:nvSpPr>
        <xdr:cNvPr id="9" name="Rechteck: abgerundete Ecken 8">
          <a:extLst>
            <a:ext uri="{FF2B5EF4-FFF2-40B4-BE49-F238E27FC236}">
              <a16:creationId xmlns:a16="http://schemas.microsoft.com/office/drawing/2014/main" id="{93D2AB2A-EFFD-4FBC-B840-858C34233364}"/>
            </a:ext>
          </a:extLst>
        </xdr:cNvPr>
        <xdr:cNvSpPr/>
      </xdr:nvSpPr>
      <xdr:spPr>
        <a:xfrm>
          <a:off x="7077636" y="1306608"/>
          <a:ext cx="6974541" cy="1158688"/>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Fill in respective MANN+HUMMEL data</a:t>
          </a:r>
        </a:p>
        <a:p>
          <a:pPr algn="l"/>
          <a:r>
            <a:rPr lang="de-DE" sz="2400" b="1">
              <a:solidFill>
                <a:srgbClr val="FF0000"/>
              </a:solidFill>
            </a:rPr>
            <a:t>RESPONSIBLE:  MANN+HUMMEL</a:t>
          </a:r>
        </a:p>
      </xdr:txBody>
    </xdr:sp>
    <xdr:clientData/>
  </xdr:twoCellAnchor>
  <xdr:twoCellAnchor>
    <xdr:from>
      <xdr:col>0</xdr:col>
      <xdr:colOff>159123</xdr:colOff>
      <xdr:row>13</xdr:row>
      <xdr:rowOff>13448</xdr:rowOff>
    </xdr:from>
    <xdr:to>
      <xdr:col>8</xdr:col>
      <xdr:colOff>44824</xdr:colOff>
      <xdr:row>16</xdr:row>
      <xdr:rowOff>56030</xdr:rowOff>
    </xdr:to>
    <xdr:sp macro="" textlink="">
      <xdr:nvSpPr>
        <xdr:cNvPr id="10" name="Rechteck: abgerundete Ecken 9">
          <a:extLst>
            <a:ext uri="{FF2B5EF4-FFF2-40B4-BE49-F238E27FC236}">
              <a16:creationId xmlns:a16="http://schemas.microsoft.com/office/drawing/2014/main" id="{0FE78FB7-ED28-44AB-AE3F-9B93B7A21D18}"/>
            </a:ext>
          </a:extLst>
        </xdr:cNvPr>
        <xdr:cNvSpPr/>
      </xdr:nvSpPr>
      <xdr:spPr>
        <a:xfrm>
          <a:off x="159123" y="2893360"/>
          <a:ext cx="6149789" cy="1420905"/>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Fill in product data</a:t>
          </a:r>
        </a:p>
        <a:p>
          <a:pPr algn="l"/>
          <a:endParaRPr lang="de-DE" sz="2400" b="1">
            <a:solidFill>
              <a:srgbClr val="FF0000"/>
            </a:solidFill>
          </a:endParaRPr>
        </a:p>
        <a:p>
          <a:pPr algn="l"/>
          <a:r>
            <a:rPr lang="de-DE" sz="2400" b="1">
              <a:solidFill>
                <a:srgbClr val="FF0000"/>
              </a:solidFill>
            </a:rPr>
            <a:t>RESPONSIBLE:  Supplier / M+H</a:t>
          </a:r>
        </a:p>
      </xdr:txBody>
    </xdr:sp>
    <xdr:clientData/>
  </xdr:twoCellAnchor>
  <xdr:twoCellAnchor>
    <xdr:from>
      <xdr:col>9</xdr:col>
      <xdr:colOff>6727</xdr:colOff>
      <xdr:row>13</xdr:row>
      <xdr:rowOff>29137</xdr:rowOff>
    </xdr:from>
    <xdr:to>
      <xdr:col>16</xdr:col>
      <xdr:colOff>851650</xdr:colOff>
      <xdr:row>16</xdr:row>
      <xdr:rowOff>22414</xdr:rowOff>
    </xdr:to>
    <xdr:sp macro="" textlink="">
      <xdr:nvSpPr>
        <xdr:cNvPr id="11" name="Rechteck: abgerundete Ecken 10">
          <a:extLst>
            <a:ext uri="{FF2B5EF4-FFF2-40B4-BE49-F238E27FC236}">
              <a16:creationId xmlns:a16="http://schemas.microsoft.com/office/drawing/2014/main" id="{850F3B32-291A-4DC0-A730-4DF1E52BC604}"/>
            </a:ext>
          </a:extLst>
        </xdr:cNvPr>
        <xdr:cNvSpPr/>
      </xdr:nvSpPr>
      <xdr:spPr>
        <a:xfrm>
          <a:off x="7133668" y="2909049"/>
          <a:ext cx="6884894" cy="1371600"/>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Fill</a:t>
          </a:r>
          <a:r>
            <a:rPr lang="de-DE" sz="2400" b="1" baseline="0">
              <a:solidFill>
                <a:srgbClr val="FF0000"/>
              </a:solidFill>
            </a:rPr>
            <a:t> in general packaging and logistics information;</a:t>
          </a:r>
        </a:p>
        <a:p>
          <a:pPr algn="l"/>
          <a:r>
            <a:rPr lang="de-DE" sz="2400" b="1" baseline="0">
              <a:solidFill>
                <a:srgbClr val="FF0000"/>
              </a:solidFill>
            </a:rPr>
            <a:t>In case of uncertainty --&gt; alignment M+H / supplier</a:t>
          </a:r>
          <a:endParaRPr lang="de-DE" sz="2400" b="1">
            <a:solidFill>
              <a:srgbClr val="FF0000"/>
            </a:solidFill>
          </a:endParaRPr>
        </a:p>
        <a:p>
          <a:pPr algn="l"/>
          <a:r>
            <a:rPr lang="de-DE" sz="2400" b="1">
              <a:solidFill>
                <a:srgbClr val="FF0000"/>
              </a:solidFill>
            </a:rPr>
            <a:t>RESPONSIBLE:  Supplier / M+H</a:t>
          </a:r>
        </a:p>
      </xdr:txBody>
    </xdr:sp>
    <xdr:clientData/>
  </xdr:twoCellAnchor>
  <xdr:twoCellAnchor>
    <xdr:from>
      <xdr:col>0</xdr:col>
      <xdr:colOff>89647</xdr:colOff>
      <xdr:row>18</xdr:row>
      <xdr:rowOff>29136</xdr:rowOff>
    </xdr:from>
    <xdr:to>
      <xdr:col>16</xdr:col>
      <xdr:colOff>844922</xdr:colOff>
      <xdr:row>25</xdr:row>
      <xdr:rowOff>56030</xdr:rowOff>
    </xdr:to>
    <xdr:sp macro="" textlink="">
      <xdr:nvSpPr>
        <xdr:cNvPr id="12" name="Rechteck: abgerundete Ecken 11">
          <a:extLst>
            <a:ext uri="{FF2B5EF4-FFF2-40B4-BE49-F238E27FC236}">
              <a16:creationId xmlns:a16="http://schemas.microsoft.com/office/drawing/2014/main" id="{CCD77778-9990-467A-9B4D-643CD3B21DCC}"/>
            </a:ext>
          </a:extLst>
        </xdr:cNvPr>
        <xdr:cNvSpPr/>
      </xdr:nvSpPr>
      <xdr:spPr>
        <a:xfrm>
          <a:off x="89647" y="4758018"/>
          <a:ext cx="13922187" cy="3478306"/>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This is the area</a:t>
          </a:r>
          <a:r>
            <a:rPr lang="de-DE" sz="2400" b="1" baseline="0">
              <a:solidFill>
                <a:srgbClr val="FF0000"/>
              </a:solidFill>
            </a:rPr>
            <a:t> for input of packaging details for the SHIPPING UNIT  /  OUTER PACKAGING, e.g. Pallet etc.</a:t>
          </a:r>
          <a:endParaRPr lang="de-DE" sz="2400" b="1">
            <a:solidFill>
              <a:srgbClr val="FF0000"/>
            </a:solidFill>
          </a:endParaRPr>
        </a:p>
        <a:p>
          <a:pPr algn="l"/>
          <a:r>
            <a:rPr lang="de-DE" sz="2400" b="1">
              <a:solidFill>
                <a:srgbClr val="FF0000"/>
              </a:solidFill>
            </a:rPr>
            <a:t>Please</a:t>
          </a:r>
          <a:r>
            <a:rPr lang="de-DE" sz="2400" b="1" baseline="0">
              <a:solidFill>
                <a:srgbClr val="FF0000"/>
              </a:solidFill>
            </a:rPr>
            <a:t> add as much lines as required.</a:t>
          </a:r>
        </a:p>
        <a:p>
          <a:pPr algn="l"/>
          <a:r>
            <a:rPr lang="de-DE" sz="2400" b="1" baseline="0">
              <a:solidFill>
                <a:srgbClr val="FF0000"/>
              </a:solidFill>
            </a:rPr>
            <a:t>If M+H packaging number and UN packaging code is unkown --&gt; alignment M+H / supplier</a:t>
          </a:r>
        </a:p>
        <a:p>
          <a:pPr algn="l"/>
          <a:endParaRPr lang="de-DE" sz="2400" b="1" baseline="0">
            <a:solidFill>
              <a:srgbClr val="FF0000"/>
            </a:solidFill>
          </a:endParaRPr>
        </a:p>
        <a:p>
          <a:pPr algn="l"/>
          <a:r>
            <a:rPr lang="de-DE" sz="2400" b="1" baseline="0">
              <a:solidFill>
                <a:srgbClr val="FF0000"/>
              </a:solidFill>
            </a:rPr>
            <a:t>Grey fields are calculated automatically, please do not overwrite</a:t>
          </a:r>
          <a:endParaRPr lang="de-DE" sz="2400" b="1">
            <a:solidFill>
              <a:srgbClr val="FF0000"/>
            </a:solidFill>
          </a:endParaRPr>
        </a:p>
        <a:p>
          <a:pPr algn="l"/>
          <a:endParaRPr lang="de-DE" sz="2400" b="1">
            <a:solidFill>
              <a:srgbClr val="FF0000"/>
            </a:solidFill>
          </a:endParaRPr>
        </a:p>
        <a:p>
          <a:pPr algn="l"/>
          <a:endParaRPr lang="de-DE" sz="2400" b="1">
            <a:solidFill>
              <a:srgbClr val="FF0000"/>
            </a:solidFill>
          </a:endParaRPr>
        </a:p>
        <a:p>
          <a:pPr algn="l"/>
          <a:r>
            <a:rPr lang="de-DE" sz="2400" b="1">
              <a:solidFill>
                <a:srgbClr val="FF0000"/>
              </a:solidFill>
            </a:rPr>
            <a:t>RESPONSIBLE:  SUPPLIER	(</a:t>
          </a:r>
          <a:r>
            <a:rPr lang="de-DE" sz="2400" b="1" baseline="0">
              <a:solidFill>
                <a:srgbClr val="FF0000"/>
              </a:solidFill>
            </a:rPr>
            <a:t>exception are special requirements to be defined by M+H)</a:t>
          </a:r>
          <a:endParaRPr lang="de-DE" sz="2400" b="1">
            <a:solidFill>
              <a:srgbClr val="FF0000"/>
            </a:solidFill>
          </a:endParaRPr>
        </a:p>
      </xdr:txBody>
    </xdr:sp>
    <xdr:clientData/>
  </xdr:twoCellAnchor>
  <xdr:twoCellAnchor>
    <xdr:from>
      <xdr:col>17</xdr:col>
      <xdr:colOff>242048</xdr:colOff>
      <xdr:row>18</xdr:row>
      <xdr:rowOff>219637</xdr:rowOff>
    </xdr:from>
    <xdr:to>
      <xdr:col>18</xdr:col>
      <xdr:colOff>3227294</xdr:colOff>
      <xdr:row>25</xdr:row>
      <xdr:rowOff>11207</xdr:rowOff>
    </xdr:to>
    <xdr:sp macro="" textlink="">
      <xdr:nvSpPr>
        <xdr:cNvPr id="13" name="Rechteck: abgerundete Ecken 12">
          <a:extLst>
            <a:ext uri="{FF2B5EF4-FFF2-40B4-BE49-F238E27FC236}">
              <a16:creationId xmlns:a16="http://schemas.microsoft.com/office/drawing/2014/main" id="{CA3FDA64-E25C-4F7B-96A7-FC378B972A8A}"/>
            </a:ext>
          </a:extLst>
        </xdr:cNvPr>
        <xdr:cNvSpPr/>
      </xdr:nvSpPr>
      <xdr:spPr>
        <a:xfrm>
          <a:off x="14271813" y="4948519"/>
          <a:ext cx="3265393" cy="3242982"/>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Implement</a:t>
          </a:r>
          <a:r>
            <a:rPr lang="de-DE" sz="2400" b="1" baseline="0">
              <a:solidFill>
                <a:srgbClr val="FF0000"/>
              </a:solidFill>
            </a:rPr>
            <a:t> pictures or sketches of the SHIPPING UNIT packaging</a:t>
          </a:r>
          <a:endParaRPr lang="de-DE" sz="2400" b="1">
            <a:solidFill>
              <a:srgbClr val="FF0000"/>
            </a:solidFill>
          </a:endParaRPr>
        </a:p>
        <a:p>
          <a:pPr algn="l"/>
          <a:endParaRPr lang="de-DE" sz="2400" b="1">
            <a:solidFill>
              <a:srgbClr val="FF0000"/>
            </a:solidFill>
          </a:endParaRPr>
        </a:p>
        <a:p>
          <a:pPr algn="l"/>
          <a:r>
            <a:rPr lang="de-DE" sz="2400" b="1">
              <a:solidFill>
                <a:srgbClr val="FF0000"/>
              </a:solidFill>
            </a:rPr>
            <a:t>RESPONSIBLE:  SUPPLIER	</a:t>
          </a:r>
        </a:p>
      </xdr:txBody>
    </xdr:sp>
    <xdr:clientData/>
  </xdr:twoCellAnchor>
  <xdr:twoCellAnchor>
    <xdr:from>
      <xdr:col>17</xdr:col>
      <xdr:colOff>134470</xdr:colOff>
      <xdr:row>3</xdr:row>
      <xdr:rowOff>145676</xdr:rowOff>
    </xdr:from>
    <xdr:to>
      <xdr:col>19</xdr:col>
      <xdr:colOff>235323</xdr:colOff>
      <xdr:row>9</xdr:row>
      <xdr:rowOff>44823</xdr:rowOff>
    </xdr:to>
    <xdr:sp macro="" textlink="">
      <xdr:nvSpPr>
        <xdr:cNvPr id="14" name="Rechteck: abgerundete Ecken 13">
          <a:extLst>
            <a:ext uri="{FF2B5EF4-FFF2-40B4-BE49-F238E27FC236}">
              <a16:creationId xmlns:a16="http://schemas.microsoft.com/office/drawing/2014/main" id="{CF267AB5-E786-4D5E-B1EC-F7FBDA9991A3}"/>
            </a:ext>
          </a:extLst>
        </xdr:cNvPr>
        <xdr:cNvSpPr/>
      </xdr:nvSpPr>
      <xdr:spPr>
        <a:xfrm>
          <a:off x="14164235" y="840441"/>
          <a:ext cx="3619500" cy="1232647"/>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18</xdr:col>
      <xdr:colOff>560294</xdr:colOff>
      <xdr:row>8</xdr:row>
      <xdr:rowOff>44825</xdr:rowOff>
    </xdr:from>
    <xdr:to>
      <xdr:col>18</xdr:col>
      <xdr:colOff>829236</xdr:colOff>
      <xdr:row>10</xdr:row>
      <xdr:rowOff>33619</xdr:rowOff>
    </xdr:to>
    <xdr:cxnSp macro="">
      <xdr:nvCxnSpPr>
        <xdr:cNvPr id="15" name="Gerade Verbindung mit Pfeil 14">
          <a:extLst>
            <a:ext uri="{FF2B5EF4-FFF2-40B4-BE49-F238E27FC236}">
              <a16:creationId xmlns:a16="http://schemas.microsoft.com/office/drawing/2014/main" id="{453C57E7-80B5-4A37-B541-22AC1AC44CD0}"/>
            </a:ext>
          </a:extLst>
        </xdr:cNvPr>
        <xdr:cNvCxnSpPr/>
      </xdr:nvCxnSpPr>
      <xdr:spPr>
        <a:xfrm flipH="1" flipV="1">
          <a:off x="14870206" y="1848972"/>
          <a:ext cx="268942" cy="43702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179296</xdr:colOff>
      <xdr:row>45</xdr:row>
      <xdr:rowOff>22412</xdr:rowOff>
    </xdr:from>
    <xdr:to>
      <xdr:col>16</xdr:col>
      <xdr:colOff>818030</xdr:colOff>
      <xdr:row>51</xdr:row>
      <xdr:rowOff>504265</xdr:rowOff>
    </xdr:to>
    <xdr:sp macro="" textlink="">
      <xdr:nvSpPr>
        <xdr:cNvPr id="16" name="Rechteck: abgerundete Ecken 15">
          <a:extLst>
            <a:ext uri="{FF2B5EF4-FFF2-40B4-BE49-F238E27FC236}">
              <a16:creationId xmlns:a16="http://schemas.microsoft.com/office/drawing/2014/main" id="{50F0E10D-F0E1-4E4A-B6D5-B40AB6F373AC}"/>
            </a:ext>
          </a:extLst>
        </xdr:cNvPr>
        <xdr:cNvSpPr/>
      </xdr:nvSpPr>
      <xdr:spPr>
        <a:xfrm>
          <a:off x="179296" y="9614647"/>
          <a:ext cx="13805646" cy="3384177"/>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This is the area</a:t>
          </a:r>
          <a:r>
            <a:rPr lang="de-DE" sz="2400" b="1" baseline="0">
              <a:solidFill>
                <a:srgbClr val="FF0000"/>
              </a:solidFill>
            </a:rPr>
            <a:t> for input of packaging details for the direct PRODUCT PACKAGING  /  INNER PACKAGING, e.g. cardboard box containing the parts</a:t>
          </a:r>
          <a:endParaRPr lang="de-DE" sz="2400" b="1">
            <a:solidFill>
              <a:srgbClr val="FF0000"/>
            </a:solidFill>
          </a:endParaRPr>
        </a:p>
        <a:p>
          <a:pPr algn="l"/>
          <a:r>
            <a:rPr lang="de-DE" sz="2400" b="1">
              <a:solidFill>
                <a:srgbClr val="FF0000"/>
              </a:solidFill>
            </a:rPr>
            <a:t>Please</a:t>
          </a:r>
          <a:r>
            <a:rPr lang="de-DE" sz="2400" b="1" baseline="0">
              <a:solidFill>
                <a:srgbClr val="FF0000"/>
              </a:solidFill>
            </a:rPr>
            <a:t> add as much lines as required.</a:t>
          </a:r>
        </a:p>
        <a:p>
          <a:pPr algn="l"/>
          <a:r>
            <a:rPr lang="de-DE" sz="2400" b="1" baseline="0">
              <a:solidFill>
                <a:srgbClr val="FF0000"/>
              </a:solidFill>
            </a:rPr>
            <a:t>If M+H packaging number and UN packaging code is unkown --&gt; alignment M+H / supplier</a:t>
          </a:r>
        </a:p>
        <a:p>
          <a:pPr algn="l"/>
          <a:r>
            <a:rPr lang="de-DE" sz="2400" b="1" baseline="0">
              <a:solidFill>
                <a:srgbClr val="FF0000"/>
              </a:solidFill>
            </a:rPr>
            <a:t>Grey fields are calculated automatically, please do not overwrite</a:t>
          </a:r>
        </a:p>
        <a:p>
          <a:pPr algn="l"/>
          <a:endParaRPr lang="de-DE" sz="2400" b="1">
            <a:solidFill>
              <a:srgbClr val="FF0000"/>
            </a:solidFill>
          </a:endParaRPr>
        </a:p>
        <a:p>
          <a:pPr algn="l"/>
          <a:r>
            <a:rPr lang="de-DE" sz="2400" b="1">
              <a:solidFill>
                <a:srgbClr val="FF0000"/>
              </a:solidFill>
            </a:rPr>
            <a:t>RESPONSIBLE:  SUPPLIER	(</a:t>
          </a:r>
          <a:r>
            <a:rPr lang="de-DE" sz="2400" b="1" baseline="0">
              <a:solidFill>
                <a:srgbClr val="FF0000"/>
              </a:solidFill>
            </a:rPr>
            <a:t>exception are special requirements to be defined by M+H)</a:t>
          </a:r>
          <a:endParaRPr lang="de-DE" sz="2400" b="1">
            <a:solidFill>
              <a:srgbClr val="FF0000"/>
            </a:solidFill>
          </a:endParaRPr>
        </a:p>
      </xdr:txBody>
    </xdr:sp>
    <xdr:clientData/>
  </xdr:twoCellAnchor>
  <xdr:twoCellAnchor>
    <xdr:from>
      <xdr:col>18</xdr:col>
      <xdr:colOff>11207</xdr:colOff>
      <xdr:row>45</xdr:row>
      <xdr:rowOff>179294</xdr:rowOff>
    </xdr:from>
    <xdr:to>
      <xdr:col>18</xdr:col>
      <xdr:colOff>3182471</xdr:colOff>
      <xdr:row>51</xdr:row>
      <xdr:rowOff>504265</xdr:rowOff>
    </xdr:to>
    <xdr:sp macro="" textlink="">
      <xdr:nvSpPr>
        <xdr:cNvPr id="17" name="Rechteck: abgerundete Ecken 16">
          <a:extLst>
            <a:ext uri="{FF2B5EF4-FFF2-40B4-BE49-F238E27FC236}">
              <a16:creationId xmlns:a16="http://schemas.microsoft.com/office/drawing/2014/main" id="{487E0C80-2FC4-4EAF-804A-4456B894DB00}"/>
            </a:ext>
          </a:extLst>
        </xdr:cNvPr>
        <xdr:cNvSpPr/>
      </xdr:nvSpPr>
      <xdr:spPr>
        <a:xfrm>
          <a:off x="14321119" y="9771529"/>
          <a:ext cx="3171264" cy="3227295"/>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Implement</a:t>
          </a:r>
          <a:r>
            <a:rPr lang="de-DE" sz="2400" b="1" baseline="0">
              <a:solidFill>
                <a:srgbClr val="FF0000"/>
              </a:solidFill>
            </a:rPr>
            <a:t> pictures or sketches of the PRODUCT PACKAGING </a:t>
          </a:r>
          <a:endParaRPr lang="de-DE" sz="2400" b="1">
            <a:solidFill>
              <a:srgbClr val="FF0000"/>
            </a:solidFill>
          </a:endParaRPr>
        </a:p>
        <a:p>
          <a:pPr algn="l"/>
          <a:endParaRPr lang="de-DE" sz="2400" b="1">
            <a:solidFill>
              <a:srgbClr val="FF0000"/>
            </a:solidFill>
          </a:endParaRPr>
        </a:p>
        <a:p>
          <a:pPr algn="l"/>
          <a:r>
            <a:rPr lang="de-DE" sz="2400" b="1">
              <a:solidFill>
                <a:srgbClr val="FF0000"/>
              </a:solidFill>
            </a:rPr>
            <a:t>RESPONSIBLE:  SUPPLIER	</a:t>
          </a:r>
        </a:p>
      </xdr:txBody>
    </xdr:sp>
    <xdr:clientData/>
  </xdr:twoCellAnchor>
  <xdr:twoCellAnchor>
    <xdr:from>
      <xdr:col>0</xdr:col>
      <xdr:colOff>156882</xdr:colOff>
      <xdr:row>25</xdr:row>
      <xdr:rowOff>89646</xdr:rowOff>
    </xdr:from>
    <xdr:to>
      <xdr:col>17</xdr:col>
      <xdr:colOff>129988</xdr:colOff>
      <xdr:row>43</xdr:row>
      <xdr:rowOff>179293</xdr:rowOff>
    </xdr:to>
    <xdr:sp macro="" textlink="">
      <xdr:nvSpPr>
        <xdr:cNvPr id="18" name="Rechteck: abgerundete Ecken 17">
          <a:extLst>
            <a:ext uri="{FF2B5EF4-FFF2-40B4-BE49-F238E27FC236}">
              <a16:creationId xmlns:a16="http://schemas.microsoft.com/office/drawing/2014/main" id="{596E9935-FE9B-4CC3-9F47-DAE591A3CF9B}"/>
            </a:ext>
          </a:extLst>
        </xdr:cNvPr>
        <xdr:cNvSpPr/>
      </xdr:nvSpPr>
      <xdr:spPr>
        <a:xfrm>
          <a:off x="156882" y="8269940"/>
          <a:ext cx="14002871" cy="1030941"/>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800" b="1">
              <a:solidFill>
                <a:srgbClr val="FF0000"/>
              </a:solidFill>
            </a:rPr>
            <a:t>Level 2 and Level 3 packaging fields</a:t>
          </a:r>
          <a:r>
            <a:rPr lang="de-DE" sz="1800" b="1" baseline="0">
              <a:solidFill>
                <a:srgbClr val="FF0000"/>
              </a:solidFill>
            </a:rPr>
            <a:t> can be used if the PRODUCT PACKAGING is not directly packed in the SHIPPING UNIT - otherwise leave empty	Fill in similiar to PRODUCT PACKAGING</a:t>
          </a:r>
          <a:endParaRPr lang="de-DE" sz="1800" b="1">
            <a:solidFill>
              <a:srgbClr val="FF0000"/>
            </a:solidFill>
          </a:endParaRPr>
        </a:p>
        <a:p>
          <a:pPr algn="l"/>
          <a:r>
            <a:rPr lang="de-DE" sz="1800" b="1">
              <a:solidFill>
                <a:srgbClr val="FF0000"/>
              </a:solidFill>
            </a:rPr>
            <a:t>RESPONSIBLE:  SUPPLIER	(</a:t>
          </a:r>
          <a:r>
            <a:rPr lang="de-DE" sz="1800" b="1" baseline="0">
              <a:solidFill>
                <a:srgbClr val="FF0000"/>
              </a:solidFill>
            </a:rPr>
            <a:t>exception are special requirements to be defined by M+H)</a:t>
          </a:r>
          <a:endParaRPr lang="de-DE" sz="1800" b="1">
            <a:solidFill>
              <a:srgbClr val="FF0000"/>
            </a:solidFill>
          </a:endParaRPr>
        </a:p>
      </xdr:txBody>
    </xdr:sp>
    <xdr:clientData/>
  </xdr:twoCellAnchor>
  <xdr:twoCellAnchor>
    <xdr:from>
      <xdr:col>1</xdr:col>
      <xdr:colOff>11205</xdr:colOff>
      <xdr:row>54</xdr:row>
      <xdr:rowOff>280146</xdr:rowOff>
    </xdr:from>
    <xdr:to>
      <xdr:col>7</xdr:col>
      <xdr:colOff>784412</xdr:colOff>
      <xdr:row>62</xdr:row>
      <xdr:rowOff>201706</xdr:rowOff>
    </xdr:to>
    <xdr:sp macro="" textlink="">
      <xdr:nvSpPr>
        <xdr:cNvPr id="19" name="Rechteck: abgerundete Ecken 18">
          <a:extLst>
            <a:ext uri="{FF2B5EF4-FFF2-40B4-BE49-F238E27FC236}">
              <a16:creationId xmlns:a16="http://schemas.microsoft.com/office/drawing/2014/main" id="{F0C6E694-A1C5-450A-B31B-8188C3B7CAF4}"/>
            </a:ext>
          </a:extLst>
        </xdr:cNvPr>
        <xdr:cNvSpPr/>
      </xdr:nvSpPr>
      <xdr:spPr>
        <a:xfrm>
          <a:off x="235323" y="13704793"/>
          <a:ext cx="5950324" cy="1703295"/>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Data</a:t>
          </a:r>
          <a:r>
            <a:rPr lang="de-DE" sz="2400" b="1" baseline="0">
              <a:solidFill>
                <a:srgbClr val="FF0000"/>
              </a:solidFill>
            </a:rPr>
            <a:t> of responsible person / department + binding supplier signature</a:t>
          </a:r>
          <a:endParaRPr lang="de-DE" sz="2400" b="1">
            <a:solidFill>
              <a:srgbClr val="FF0000"/>
            </a:solidFill>
          </a:endParaRPr>
        </a:p>
        <a:p>
          <a:pPr algn="l"/>
          <a:r>
            <a:rPr lang="de-DE" sz="2400" b="1">
              <a:solidFill>
                <a:srgbClr val="FF0000"/>
              </a:solidFill>
            </a:rPr>
            <a:t>RESPONSIBLE:  SUPPLIER</a:t>
          </a:r>
        </a:p>
      </xdr:txBody>
    </xdr:sp>
    <xdr:clientData/>
  </xdr:twoCellAnchor>
  <xdr:twoCellAnchor>
    <xdr:from>
      <xdr:col>10</xdr:col>
      <xdr:colOff>44823</xdr:colOff>
      <xdr:row>54</xdr:row>
      <xdr:rowOff>246529</xdr:rowOff>
    </xdr:from>
    <xdr:to>
      <xdr:col>17</xdr:col>
      <xdr:colOff>0</xdr:colOff>
      <xdr:row>63</xdr:row>
      <xdr:rowOff>22412</xdr:rowOff>
    </xdr:to>
    <xdr:sp macro="" textlink="">
      <xdr:nvSpPr>
        <xdr:cNvPr id="20" name="Rechteck: abgerundete Ecken 19">
          <a:extLst>
            <a:ext uri="{FF2B5EF4-FFF2-40B4-BE49-F238E27FC236}">
              <a16:creationId xmlns:a16="http://schemas.microsoft.com/office/drawing/2014/main" id="{AA11E290-6DFE-4249-8916-F5A24D032FBD}"/>
            </a:ext>
          </a:extLst>
        </xdr:cNvPr>
        <xdr:cNvSpPr/>
      </xdr:nvSpPr>
      <xdr:spPr>
        <a:xfrm>
          <a:off x="8034617" y="13671176"/>
          <a:ext cx="5995148" cy="1770530"/>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2400" b="1">
              <a:solidFill>
                <a:srgbClr val="FF0000"/>
              </a:solidFill>
            </a:rPr>
            <a:t>Fill in responsible BUYER</a:t>
          </a:r>
          <a:r>
            <a:rPr lang="de-DE" sz="2400" b="1" baseline="0">
              <a:solidFill>
                <a:srgbClr val="FF0000"/>
              </a:solidFill>
            </a:rPr>
            <a:t> (procurement) + LOGISTICS person</a:t>
          </a:r>
        </a:p>
        <a:p>
          <a:pPr algn="l"/>
          <a:r>
            <a:rPr lang="de-DE" sz="2400" b="1" baseline="0">
              <a:solidFill>
                <a:srgbClr val="FF0000"/>
              </a:solidFill>
            </a:rPr>
            <a:t>Binding MANN+HUMMEL signature</a:t>
          </a:r>
        </a:p>
        <a:p>
          <a:pPr algn="l"/>
          <a:r>
            <a:rPr lang="de-DE" sz="2400" b="1">
              <a:solidFill>
                <a:srgbClr val="FF0000"/>
              </a:solidFill>
            </a:rPr>
            <a:t>RESPONSIBLE:  MANN+HUMMEL</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14</xdr:row>
          <xdr:rowOff>142875</xdr:rowOff>
        </xdr:from>
        <xdr:to>
          <xdr:col>11</xdr:col>
          <xdr:colOff>333375</xdr:colOff>
          <xdr:row>14</xdr:row>
          <xdr:rowOff>361950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15</xdr:row>
          <xdr:rowOff>114300</xdr:rowOff>
        </xdr:from>
        <xdr:to>
          <xdr:col>11</xdr:col>
          <xdr:colOff>314325</xdr:colOff>
          <xdr:row>15</xdr:row>
          <xdr:rowOff>342900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133350</xdr:rowOff>
        </xdr:from>
        <xdr:to>
          <xdr:col>12</xdr:col>
          <xdr:colOff>314325</xdr:colOff>
          <xdr:row>14</xdr:row>
          <xdr:rowOff>342900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123825</xdr:rowOff>
        </xdr:from>
        <xdr:to>
          <xdr:col>12</xdr:col>
          <xdr:colOff>304800</xdr:colOff>
          <xdr:row>15</xdr:row>
          <xdr:rowOff>342900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xdr:row>
          <xdr:rowOff>142875</xdr:rowOff>
        </xdr:from>
        <xdr:to>
          <xdr:col>13</xdr:col>
          <xdr:colOff>295275</xdr:colOff>
          <xdr:row>14</xdr:row>
          <xdr:rowOff>361950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3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xdr:row>
          <xdr:rowOff>114300</xdr:rowOff>
        </xdr:from>
        <xdr:to>
          <xdr:col>13</xdr:col>
          <xdr:colOff>295275</xdr:colOff>
          <xdr:row>15</xdr:row>
          <xdr:rowOff>342900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168090</xdr:colOff>
      <xdr:row>0</xdr:row>
      <xdr:rowOff>102313</xdr:rowOff>
    </xdr:from>
    <xdr:to>
      <xdr:col>16</xdr:col>
      <xdr:colOff>829237</xdr:colOff>
      <xdr:row>2</xdr:row>
      <xdr:rowOff>150527</xdr:rowOff>
    </xdr:to>
    <xdr:pic>
      <xdr:nvPicPr>
        <xdr:cNvPr id="2" name="Grafik 1">
          <a:extLst>
            <a:ext uri="{FF2B5EF4-FFF2-40B4-BE49-F238E27FC236}">
              <a16:creationId xmlns:a16="http://schemas.microsoft.com/office/drawing/2014/main" id="{5EBFE9A8-2088-4AAF-83FE-84DB7D56B2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gray">
        <a:xfrm>
          <a:off x="12885870" y="102313"/>
          <a:ext cx="1552687" cy="5511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485775</xdr:colOff>
          <xdr:row>24</xdr:row>
          <xdr:rowOff>152400</xdr:rowOff>
        </xdr:from>
        <xdr:to>
          <xdr:col>16</xdr:col>
          <xdr:colOff>723900</xdr:colOff>
          <xdr:row>24</xdr:row>
          <xdr:rowOff>390525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459441</xdr:colOff>
      <xdr:row>57</xdr:row>
      <xdr:rowOff>145677</xdr:rowOff>
    </xdr:from>
    <xdr:to>
      <xdr:col>16</xdr:col>
      <xdr:colOff>248029</xdr:colOff>
      <xdr:row>57</xdr:row>
      <xdr:rowOff>145677</xdr:rowOff>
    </xdr:to>
    <xdr:cxnSp macro="">
      <xdr:nvCxnSpPr>
        <xdr:cNvPr id="3" name="Gerader Verbinder 2">
          <a:extLst>
            <a:ext uri="{FF2B5EF4-FFF2-40B4-BE49-F238E27FC236}">
              <a16:creationId xmlns:a16="http://schemas.microsoft.com/office/drawing/2014/main" id="{322C67B3-3416-4B84-BA43-7F2653D63384}"/>
            </a:ext>
          </a:extLst>
        </xdr:cNvPr>
        <xdr:cNvCxnSpPr/>
      </xdr:nvCxnSpPr>
      <xdr:spPr>
        <a:xfrm flipV="1">
          <a:off x="10502601" y="14227437"/>
          <a:ext cx="335474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488576</xdr:colOff>
      <xdr:row>61</xdr:row>
      <xdr:rowOff>152401</xdr:rowOff>
    </xdr:from>
    <xdr:to>
      <xdr:col>16</xdr:col>
      <xdr:colOff>277164</xdr:colOff>
      <xdr:row>61</xdr:row>
      <xdr:rowOff>152401</xdr:rowOff>
    </xdr:to>
    <xdr:cxnSp macro="">
      <xdr:nvCxnSpPr>
        <xdr:cNvPr id="4" name="Gerader Verbinder 3">
          <a:extLst>
            <a:ext uri="{FF2B5EF4-FFF2-40B4-BE49-F238E27FC236}">
              <a16:creationId xmlns:a16="http://schemas.microsoft.com/office/drawing/2014/main" id="{044D25B7-5CAE-463D-AE28-72B52788BFAA}"/>
            </a:ext>
          </a:extLst>
        </xdr:cNvPr>
        <xdr:cNvCxnSpPr/>
      </xdr:nvCxnSpPr>
      <xdr:spPr>
        <a:xfrm flipV="1">
          <a:off x="10531736" y="15057121"/>
          <a:ext cx="335474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762000</xdr:colOff>
      <xdr:row>1</xdr:row>
      <xdr:rowOff>78441</xdr:rowOff>
    </xdr:from>
    <xdr:to>
      <xdr:col>11</xdr:col>
      <xdr:colOff>112058</xdr:colOff>
      <xdr:row>4</xdr:row>
      <xdr:rowOff>112059</xdr:rowOff>
    </xdr:to>
    <xdr:sp macro="" textlink="">
      <xdr:nvSpPr>
        <xdr:cNvPr id="5" name="Rechteck: abgerundete Ecken 4">
          <a:extLst>
            <a:ext uri="{FF2B5EF4-FFF2-40B4-BE49-F238E27FC236}">
              <a16:creationId xmlns:a16="http://schemas.microsoft.com/office/drawing/2014/main" id="{1152787D-9FB9-4154-A7AC-8D8B47D4A410}"/>
            </a:ext>
          </a:extLst>
        </xdr:cNvPr>
        <xdr:cNvSpPr/>
      </xdr:nvSpPr>
      <xdr:spPr>
        <a:xfrm>
          <a:off x="7239000" y="268941"/>
          <a:ext cx="2024678" cy="795618"/>
        </a:xfrm>
        <a:prstGeom prst="roundRect">
          <a:avLst/>
        </a:prstGeom>
        <a:solidFill>
          <a:srgbClr val="FFFFFF">
            <a:alpha val="69804"/>
          </a:srgbClr>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b="1">
            <a:solidFill>
              <a:srgbClr val="FF0000"/>
            </a:solidFill>
          </a:endParaRPr>
        </a:p>
      </xdr:txBody>
    </xdr:sp>
    <xdr:clientData/>
  </xdr:twoCellAnchor>
  <xdr:twoCellAnchor>
    <xdr:from>
      <xdr:col>11</xdr:col>
      <xdr:colOff>100853</xdr:colOff>
      <xdr:row>1</xdr:row>
      <xdr:rowOff>179294</xdr:rowOff>
    </xdr:from>
    <xdr:to>
      <xdr:col>17</xdr:col>
      <xdr:colOff>268941</xdr:colOff>
      <xdr:row>1</xdr:row>
      <xdr:rowOff>268942</xdr:rowOff>
    </xdr:to>
    <xdr:cxnSp macro="">
      <xdr:nvCxnSpPr>
        <xdr:cNvPr id="6" name="Gerade Verbindung mit Pfeil 5">
          <a:extLst>
            <a:ext uri="{FF2B5EF4-FFF2-40B4-BE49-F238E27FC236}">
              <a16:creationId xmlns:a16="http://schemas.microsoft.com/office/drawing/2014/main" id="{18ED786D-2887-4540-8267-E6F5AB7C667E}"/>
            </a:ext>
          </a:extLst>
        </xdr:cNvPr>
        <xdr:cNvCxnSpPr/>
      </xdr:nvCxnSpPr>
      <xdr:spPr>
        <a:xfrm flipH="1">
          <a:off x="9252473" y="369794"/>
          <a:ext cx="5517328" cy="8964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134470</xdr:colOff>
      <xdr:row>3</xdr:row>
      <xdr:rowOff>145676</xdr:rowOff>
    </xdr:from>
    <xdr:to>
      <xdr:col>19</xdr:col>
      <xdr:colOff>235323</xdr:colOff>
      <xdr:row>9</xdr:row>
      <xdr:rowOff>44823</xdr:rowOff>
    </xdr:to>
    <xdr:sp macro="" textlink="">
      <xdr:nvSpPr>
        <xdr:cNvPr id="13" name="Rechteck: abgerundete Ecken 12">
          <a:extLst>
            <a:ext uri="{FF2B5EF4-FFF2-40B4-BE49-F238E27FC236}">
              <a16:creationId xmlns:a16="http://schemas.microsoft.com/office/drawing/2014/main" id="{766EE63E-5696-4DF8-B310-CFFFB8481966}"/>
            </a:ext>
          </a:extLst>
        </xdr:cNvPr>
        <xdr:cNvSpPr/>
      </xdr:nvSpPr>
      <xdr:spPr>
        <a:xfrm>
          <a:off x="14635330" y="839096"/>
          <a:ext cx="3712733" cy="1240267"/>
        </a:xfrm>
        <a:prstGeom prst="round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18</xdr:col>
      <xdr:colOff>560294</xdr:colOff>
      <xdr:row>8</xdr:row>
      <xdr:rowOff>44825</xdr:rowOff>
    </xdr:from>
    <xdr:to>
      <xdr:col>18</xdr:col>
      <xdr:colOff>829236</xdr:colOff>
      <xdr:row>10</xdr:row>
      <xdr:rowOff>33619</xdr:rowOff>
    </xdr:to>
    <xdr:cxnSp macro="">
      <xdr:nvCxnSpPr>
        <xdr:cNvPr id="14" name="Gerade Verbindung mit Pfeil 13">
          <a:extLst>
            <a:ext uri="{FF2B5EF4-FFF2-40B4-BE49-F238E27FC236}">
              <a16:creationId xmlns:a16="http://schemas.microsoft.com/office/drawing/2014/main" id="{DDBBD4CA-3880-4189-A49D-6DE0A7854B2D}"/>
            </a:ext>
          </a:extLst>
        </xdr:cNvPr>
        <xdr:cNvCxnSpPr/>
      </xdr:nvCxnSpPr>
      <xdr:spPr>
        <a:xfrm flipH="1" flipV="1">
          <a:off x="15343094" y="1850765"/>
          <a:ext cx="268942" cy="44599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76200</xdr:colOff>
          <xdr:row>14</xdr:row>
          <xdr:rowOff>142875</xdr:rowOff>
        </xdr:from>
        <xdr:to>
          <xdr:col>11</xdr:col>
          <xdr:colOff>323850</xdr:colOff>
          <xdr:row>14</xdr:row>
          <xdr:rowOff>361950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15</xdr:row>
          <xdr:rowOff>114300</xdr:rowOff>
        </xdr:from>
        <xdr:to>
          <xdr:col>11</xdr:col>
          <xdr:colOff>314325</xdr:colOff>
          <xdr:row>15</xdr:row>
          <xdr:rowOff>342900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14</xdr:row>
          <xdr:rowOff>133350</xdr:rowOff>
        </xdr:from>
        <xdr:to>
          <xdr:col>12</xdr:col>
          <xdr:colOff>314325</xdr:colOff>
          <xdr:row>14</xdr:row>
          <xdr:rowOff>342900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15</xdr:row>
          <xdr:rowOff>123825</xdr:rowOff>
        </xdr:from>
        <xdr:to>
          <xdr:col>12</xdr:col>
          <xdr:colOff>304800</xdr:colOff>
          <xdr:row>15</xdr:row>
          <xdr:rowOff>342900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14</xdr:row>
          <xdr:rowOff>142875</xdr:rowOff>
        </xdr:from>
        <xdr:to>
          <xdr:col>13</xdr:col>
          <xdr:colOff>295275</xdr:colOff>
          <xdr:row>14</xdr:row>
          <xdr:rowOff>361950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15</xdr:row>
          <xdr:rowOff>114300</xdr:rowOff>
        </xdr:from>
        <xdr:to>
          <xdr:col>13</xdr:col>
          <xdr:colOff>295275</xdr:colOff>
          <xdr:row>15</xdr:row>
          <xdr:rowOff>342900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168090</xdr:colOff>
      <xdr:row>0</xdr:row>
      <xdr:rowOff>102313</xdr:rowOff>
    </xdr:from>
    <xdr:to>
      <xdr:col>16</xdr:col>
      <xdr:colOff>829237</xdr:colOff>
      <xdr:row>2</xdr:row>
      <xdr:rowOff>150527</xdr:rowOff>
    </xdr:to>
    <xdr:pic>
      <xdr:nvPicPr>
        <xdr:cNvPr id="2" name="Grafik 1">
          <a:extLst>
            <a:ext uri="{FF2B5EF4-FFF2-40B4-BE49-F238E27FC236}">
              <a16:creationId xmlns:a16="http://schemas.microsoft.com/office/drawing/2014/main" id="{B1E47DB4-833F-4CFD-991D-446ED559DF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gray">
        <a:xfrm>
          <a:off x="12531540" y="102313"/>
          <a:ext cx="1527922" cy="55303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485775</xdr:colOff>
          <xdr:row>25</xdr:row>
          <xdr:rowOff>152400</xdr:rowOff>
        </xdr:from>
        <xdr:to>
          <xdr:col>16</xdr:col>
          <xdr:colOff>723900</xdr:colOff>
          <xdr:row>25</xdr:row>
          <xdr:rowOff>381000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459441</xdr:colOff>
      <xdr:row>60</xdr:row>
      <xdr:rowOff>145677</xdr:rowOff>
    </xdr:from>
    <xdr:to>
      <xdr:col>16</xdr:col>
      <xdr:colOff>248029</xdr:colOff>
      <xdr:row>60</xdr:row>
      <xdr:rowOff>145677</xdr:rowOff>
    </xdr:to>
    <xdr:cxnSp macro="">
      <xdr:nvCxnSpPr>
        <xdr:cNvPr id="3" name="Gerader Verbinder 2">
          <a:extLst>
            <a:ext uri="{FF2B5EF4-FFF2-40B4-BE49-F238E27FC236}">
              <a16:creationId xmlns:a16="http://schemas.microsoft.com/office/drawing/2014/main" id="{431120CA-4D0C-40B1-A31E-67A6439556D6}"/>
            </a:ext>
          </a:extLst>
        </xdr:cNvPr>
        <xdr:cNvCxnSpPr/>
      </xdr:nvCxnSpPr>
      <xdr:spPr>
        <a:xfrm flipV="1">
          <a:off x="10222566" y="21234027"/>
          <a:ext cx="325568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488576</xdr:colOff>
      <xdr:row>64</xdr:row>
      <xdr:rowOff>152401</xdr:rowOff>
    </xdr:from>
    <xdr:to>
      <xdr:col>16</xdr:col>
      <xdr:colOff>277164</xdr:colOff>
      <xdr:row>64</xdr:row>
      <xdr:rowOff>152401</xdr:rowOff>
    </xdr:to>
    <xdr:cxnSp macro="">
      <xdr:nvCxnSpPr>
        <xdr:cNvPr id="4" name="Gerader Verbinder 3">
          <a:extLst>
            <a:ext uri="{FF2B5EF4-FFF2-40B4-BE49-F238E27FC236}">
              <a16:creationId xmlns:a16="http://schemas.microsoft.com/office/drawing/2014/main" id="{F826EB1A-3F0C-4876-BFAA-3F49FD9D316E}"/>
            </a:ext>
          </a:extLst>
        </xdr:cNvPr>
        <xdr:cNvCxnSpPr/>
      </xdr:nvCxnSpPr>
      <xdr:spPr>
        <a:xfrm flipV="1">
          <a:off x="10251701" y="22078951"/>
          <a:ext cx="3255688"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1164631</xdr:colOff>
      <xdr:row>50</xdr:row>
      <xdr:rowOff>48316</xdr:rowOff>
    </xdr:from>
    <xdr:to>
      <xdr:col>18</xdr:col>
      <xdr:colOff>2901156</xdr:colOff>
      <xdr:row>54</xdr:row>
      <xdr:rowOff>396223</xdr:rowOff>
    </xdr:to>
    <xdr:pic>
      <xdr:nvPicPr>
        <xdr:cNvPr id="5" name="Grafik 4">
          <a:extLst>
            <a:ext uri="{FF2B5EF4-FFF2-40B4-BE49-F238E27FC236}">
              <a16:creationId xmlns:a16="http://schemas.microsoft.com/office/drawing/2014/main" id="{2F499F7A-EAA6-45A2-9142-F5C0C3428D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5400000">
          <a:off x="15205146" y="12532125"/>
          <a:ext cx="2275319" cy="173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134471</xdr:colOff>
      <xdr:row>46</xdr:row>
      <xdr:rowOff>291352</xdr:rowOff>
    </xdr:from>
    <xdr:to>
      <xdr:col>18</xdr:col>
      <xdr:colOff>1758543</xdr:colOff>
      <xdr:row>50</xdr:row>
      <xdr:rowOff>345668</xdr:rowOff>
    </xdr:to>
    <xdr:pic>
      <xdr:nvPicPr>
        <xdr:cNvPr id="6" name="Grafik 5">
          <a:extLst>
            <a:ext uri="{FF2B5EF4-FFF2-40B4-BE49-F238E27FC236}">
              <a16:creationId xmlns:a16="http://schemas.microsoft.com/office/drawing/2014/main" id="{0FC548B1-786B-4BBE-AC25-4CFA7BD245E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5400000">
          <a:off x="14192717" y="10684342"/>
          <a:ext cx="2127404" cy="1624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459442</xdr:colOff>
      <xdr:row>22</xdr:row>
      <xdr:rowOff>470650</xdr:rowOff>
    </xdr:from>
    <xdr:to>
      <xdr:col>18</xdr:col>
      <xdr:colOff>2838675</xdr:colOff>
      <xdr:row>24</xdr:row>
      <xdr:rowOff>541727</xdr:rowOff>
    </xdr:to>
    <xdr:sp macro="" textlink="">
      <xdr:nvSpPr>
        <xdr:cNvPr id="7" name="Würfel 6">
          <a:extLst>
            <a:ext uri="{FF2B5EF4-FFF2-40B4-BE49-F238E27FC236}">
              <a16:creationId xmlns:a16="http://schemas.microsoft.com/office/drawing/2014/main" id="{2732B80F-2C69-4DBE-B3B4-C229E14142C9}"/>
            </a:ext>
          </a:extLst>
        </xdr:cNvPr>
        <xdr:cNvSpPr/>
      </xdr:nvSpPr>
      <xdr:spPr>
        <a:xfrm>
          <a:off x="14769354" y="7272621"/>
          <a:ext cx="2379233" cy="900312"/>
        </a:xfrm>
        <a:prstGeom prst="cube">
          <a:avLst>
            <a:gd name="adj" fmla="val 83743"/>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18</xdr:col>
      <xdr:colOff>492280</xdr:colOff>
      <xdr:row>20</xdr:row>
      <xdr:rowOff>280147</xdr:rowOff>
    </xdr:from>
    <xdr:to>
      <xdr:col>18</xdr:col>
      <xdr:colOff>2828127</xdr:colOff>
      <xdr:row>24</xdr:row>
      <xdr:rowOff>364814</xdr:rowOff>
    </xdr:to>
    <xdr:grpSp>
      <xdr:nvGrpSpPr>
        <xdr:cNvPr id="8" name="Gruppieren 7">
          <a:extLst>
            <a:ext uri="{FF2B5EF4-FFF2-40B4-BE49-F238E27FC236}">
              <a16:creationId xmlns:a16="http://schemas.microsoft.com/office/drawing/2014/main" id="{BB34E039-FE8F-44E6-B4E1-DCD4846810F5}"/>
            </a:ext>
          </a:extLst>
        </xdr:cNvPr>
        <xdr:cNvGrpSpPr/>
      </xdr:nvGrpSpPr>
      <xdr:grpSpPr>
        <a:xfrm>
          <a:off x="14802192" y="5983941"/>
          <a:ext cx="2335847" cy="2012079"/>
          <a:chOff x="13434534" y="15177247"/>
          <a:chExt cx="2373804" cy="2008095"/>
        </a:xfrm>
      </xdr:grpSpPr>
      <xdr:grpSp>
        <xdr:nvGrpSpPr>
          <xdr:cNvPr id="9" name="Gruppieren 8">
            <a:extLst>
              <a:ext uri="{FF2B5EF4-FFF2-40B4-BE49-F238E27FC236}">
                <a16:creationId xmlns:a16="http://schemas.microsoft.com/office/drawing/2014/main" id="{B3365D53-4AC0-5EB2-EB20-89915247649B}"/>
              </a:ext>
            </a:extLst>
          </xdr:cNvPr>
          <xdr:cNvGrpSpPr/>
        </xdr:nvGrpSpPr>
        <xdr:grpSpPr>
          <a:xfrm>
            <a:off x="13434534" y="16217153"/>
            <a:ext cx="2346910" cy="968189"/>
            <a:chOff x="13515216" y="9690847"/>
            <a:chExt cx="2346910" cy="968189"/>
          </a:xfrm>
        </xdr:grpSpPr>
        <xdr:sp macro="" textlink="">
          <xdr:nvSpPr>
            <xdr:cNvPr id="20501" name="Würfel 20500">
              <a:extLst>
                <a:ext uri="{FF2B5EF4-FFF2-40B4-BE49-F238E27FC236}">
                  <a16:creationId xmlns:a16="http://schemas.microsoft.com/office/drawing/2014/main" id="{B6263298-A9DF-2B7C-7EC1-21496103F3EF}"/>
                </a:ext>
              </a:extLst>
            </xdr:cNvPr>
            <xdr:cNvSpPr/>
          </xdr:nvSpPr>
          <xdr:spPr>
            <a:xfrm>
              <a:off x="14062062" y="9699812"/>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502" name="Würfel 20501">
              <a:extLst>
                <a:ext uri="{FF2B5EF4-FFF2-40B4-BE49-F238E27FC236}">
                  <a16:creationId xmlns:a16="http://schemas.microsoft.com/office/drawing/2014/main" id="{2A561F4C-911E-C5E8-BBED-6AD217672BBE}"/>
                </a:ext>
              </a:extLst>
            </xdr:cNvPr>
            <xdr:cNvSpPr/>
          </xdr:nvSpPr>
          <xdr:spPr>
            <a:xfrm>
              <a:off x="14895780" y="9690847"/>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503" name="Würfel 20502">
              <a:extLst>
                <a:ext uri="{FF2B5EF4-FFF2-40B4-BE49-F238E27FC236}">
                  <a16:creationId xmlns:a16="http://schemas.microsoft.com/office/drawing/2014/main" id="{2FED99D7-05E0-AF59-13A1-BF04626C141D}"/>
                </a:ext>
              </a:extLst>
            </xdr:cNvPr>
            <xdr:cNvSpPr/>
          </xdr:nvSpPr>
          <xdr:spPr>
            <a:xfrm>
              <a:off x="13873804" y="9888071"/>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504" name="Würfel 20503">
              <a:extLst>
                <a:ext uri="{FF2B5EF4-FFF2-40B4-BE49-F238E27FC236}">
                  <a16:creationId xmlns:a16="http://schemas.microsoft.com/office/drawing/2014/main" id="{DC961EF6-1E7F-54E1-30CB-2AF4013279FD}"/>
                </a:ext>
              </a:extLst>
            </xdr:cNvPr>
            <xdr:cNvSpPr/>
          </xdr:nvSpPr>
          <xdr:spPr>
            <a:xfrm>
              <a:off x="14707522" y="9879106"/>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505" name="Würfel 20504">
              <a:extLst>
                <a:ext uri="{FF2B5EF4-FFF2-40B4-BE49-F238E27FC236}">
                  <a16:creationId xmlns:a16="http://schemas.microsoft.com/office/drawing/2014/main" id="{36C79E77-672D-C1AA-F4CB-9E912AAB61F2}"/>
                </a:ext>
              </a:extLst>
            </xdr:cNvPr>
            <xdr:cNvSpPr/>
          </xdr:nvSpPr>
          <xdr:spPr>
            <a:xfrm>
              <a:off x="13703474" y="10085295"/>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506" name="Würfel 20505">
              <a:extLst>
                <a:ext uri="{FF2B5EF4-FFF2-40B4-BE49-F238E27FC236}">
                  <a16:creationId xmlns:a16="http://schemas.microsoft.com/office/drawing/2014/main" id="{B6E50A3C-6ED0-C98F-F5B0-7286F5DDBC53}"/>
                </a:ext>
              </a:extLst>
            </xdr:cNvPr>
            <xdr:cNvSpPr/>
          </xdr:nvSpPr>
          <xdr:spPr>
            <a:xfrm>
              <a:off x="14537192" y="10076330"/>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507" name="Würfel 20506">
              <a:extLst>
                <a:ext uri="{FF2B5EF4-FFF2-40B4-BE49-F238E27FC236}">
                  <a16:creationId xmlns:a16="http://schemas.microsoft.com/office/drawing/2014/main" id="{78050785-0891-3B92-E4DA-167F0D809AF1}"/>
                </a:ext>
              </a:extLst>
            </xdr:cNvPr>
            <xdr:cNvSpPr/>
          </xdr:nvSpPr>
          <xdr:spPr>
            <a:xfrm>
              <a:off x="13515216" y="10273554"/>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508" name="Würfel 20507">
              <a:extLst>
                <a:ext uri="{FF2B5EF4-FFF2-40B4-BE49-F238E27FC236}">
                  <a16:creationId xmlns:a16="http://schemas.microsoft.com/office/drawing/2014/main" id="{97A4CFD3-08D7-E52D-661E-0029EB01B6E8}"/>
                </a:ext>
              </a:extLst>
            </xdr:cNvPr>
            <xdr:cNvSpPr/>
          </xdr:nvSpPr>
          <xdr:spPr>
            <a:xfrm>
              <a:off x="14348934" y="10264589"/>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nvGrpSpPr>
          <xdr:cNvPr id="10" name="Gruppieren 9">
            <a:extLst>
              <a:ext uri="{FF2B5EF4-FFF2-40B4-BE49-F238E27FC236}">
                <a16:creationId xmlns:a16="http://schemas.microsoft.com/office/drawing/2014/main" id="{7B6E13BB-D2B7-04EA-1C98-F83961ECEFD7}"/>
              </a:ext>
            </a:extLst>
          </xdr:cNvPr>
          <xdr:cNvGrpSpPr/>
        </xdr:nvGrpSpPr>
        <xdr:grpSpPr>
          <a:xfrm>
            <a:off x="13443499" y="15966141"/>
            <a:ext cx="2346910" cy="968189"/>
            <a:chOff x="13515216" y="9690847"/>
            <a:chExt cx="2346910" cy="968189"/>
          </a:xfrm>
        </xdr:grpSpPr>
        <xdr:sp macro="" textlink="">
          <xdr:nvSpPr>
            <xdr:cNvPr id="20493" name="Würfel 20492">
              <a:extLst>
                <a:ext uri="{FF2B5EF4-FFF2-40B4-BE49-F238E27FC236}">
                  <a16:creationId xmlns:a16="http://schemas.microsoft.com/office/drawing/2014/main" id="{883AE320-CB3C-37E6-5981-40F73192981C}"/>
                </a:ext>
              </a:extLst>
            </xdr:cNvPr>
            <xdr:cNvSpPr/>
          </xdr:nvSpPr>
          <xdr:spPr>
            <a:xfrm>
              <a:off x="14062062" y="9699812"/>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94" name="Würfel 20493">
              <a:extLst>
                <a:ext uri="{FF2B5EF4-FFF2-40B4-BE49-F238E27FC236}">
                  <a16:creationId xmlns:a16="http://schemas.microsoft.com/office/drawing/2014/main" id="{BDBBF8C3-DAD9-E56A-55DB-90E954AC7189}"/>
                </a:ext>
              </a:extLst>
            </xdr:cNvPr>
            <xdr:cNvSpPr/>
          </xdr:nvSpPr>
          <xdr:spPr>
            <a:xfrm>
              <a:off x="14895780" y="9690847"/>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95" name="Würfel 20494">
              <a:extLst>
                <a:ext uri="{FF2B5EF4-FFF2-40B4-BE49-F238E27FC236}">
                  <a16:creationId xmlns:a16="http://schemas.microsoft.com/office/drawing/2014/main" id="{71F99AED-8FAB-644D-DCC0-0F5AF5EBAE0F}"/>
                </a:ext>
              </a:extLst>
            </xdr:cNvPr>
            <xdr:cNvSpPr/>
          </xdr:nvSpPr>
          <xdr:spPr>
            <a:xfrm>
              <a:off x="13873804" y="9888071"/>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96" name="Würfel 20495">
              <a:extLst>
                <a:ext uri="{FF2B5EF4-FFF2-40B4-BE49-F238E27FC236}">
                  <a16:creationId xmlns:a16="http://schemas.microsoft.com/office/drawing/2014/main" id="{87FFCFCE-D117-D364-01B3-395DEC8E3BD3}"/>
                </a:ext>
              </a:extLst>
            </xdr:cNvPr>
            <xdr:cNvSpPr/>
          </xdr:nvSpPr>
          <xdr:spPr>
            <a:xfrm>
              <a:off x="14707522" y="9879106"/>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97" name="Würfel 20496">
              <a:extLst>
                <a:ext uri="{FF2B5EF4-FFF2-40B4-BE49-F238E27FC236}">
                  <a16:creationId xmlns:a16="http://schemas.microsoft.com/office/drawing/2014/main" id="{903536DD-A162-8B11-95DD-2320E76A9459}"/>
                </a:ext>
              </a:extLst>
            </xdr:cNvPr>
            <xdr:cNvSpPr/>
          </xdr:nvSpPr>
          <xdr:spPr>
            <a:xfrm>
              <a:off x="13703474" y="10085295"/>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98" name="Würfel 20497">
              <a:extLst>
                <a:ext uri="{FF2B5EF4-FFF2-40B4-BE49-F238E27FC236}">
                  <a16:creationId xmlns:a16="http://schemas.microsoft.com/office/drawing/2014/main" id="{AB6689CE-FCF3-2B53-D658-FBF877EED938}"/>
                </a:ext>
              </a:extLst>
            </xdr:cNvPr>
            <xdr:cNvSpPr/>
          </xdr:nvSpPr>
          <xdr:spPr>
            <a:xfrm>
              <a:off x="14537192" y="10076330"/>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99" name="Würfel 20498">
              <a:extLst>
                <a:ext uri="{FF2B5EF4-FFF2-40B4-BE49-F238E27FC236}">
                  <a16:creationId xmlns:a16="http://schemas.microsoft.com/office/drawing/2014/main" id="{82D8A9BB-005A-BFEC-D749-88AC04E13F05}"/>
                </a:ext>
              </a:extLst>
            </xdr:cNvPr>
            <xdr:cNvSpPr/>
          </xdr:nvSpPr>
          <xdr:spPr>
            <a:xfrm>
              <a:off x="13515216" y="10273554"/>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500" name="Würfel 20499">
              <a:extLst>
                <a:ext uri="{FF2B5EF4-FFF2-40B4-BE49-F238E27FC236}">
                  <a16:creationId xmlns:a16="http://schemas.microsoft.com/office/drawing/2014/main" id="{85BAD986-6EDB-E4B0-6757-A31FE0665E10}"/>
                </a:ext>
              </a:extLst>
            </xdr:cNvPr>
            <xdr:cNvSpPr/>
          </xdr:nvSpPr>
          <xdr:spPr>
            <a:xfrm>
              <a:off x="14348934" y="10264589"/>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nvGrpSpPr>
          <xdr:cNvPr id="11" name="Gruppieren 10">
            <a:extLst>
              <a:ext uri="{FF2B5EF4-FFF2-40B4-BE49-F238E27FC236}">
                <a16:creationId xmlns:a16="http://schemas.microsoft.com/office/drawing/2014/main" id="{7F8DA19B-C273-BC2E-704D-F5C2A9E03D50}"/>
              </a:ext>
            </a:extLst>
          </xdr:cNvPr>
          <xdr:cNvGrpSpPr/>
        </xdr:nvGrpSpPr>
        <xdr:grpSpPr>
          <a:xfrm>
            <a:off x="13443499" y="15697200"/>
            <a:ext cx="2346910" cy="968189"/>
            <a:chOff x="13515216" y="9690847"/>
            <a:chExt cx="2346910" cy="968189"/>
          </a:xfrm>
        </xdr:grpSpPr>
        <xdr:sp macro="" textlink="">
          <xdr:nvSpPr>
            <xdr:cNvPr id="30" name="Würfel 29">
              <a:extLst>
                <a:ext uri="{FF2B5EF4-FFF2-40B4-BE49-F238E27FC236}">
                  <a16:creationId xmlns:a16="http://schemas.microsoft.com/office/drawing/2014/main" id="{BBAE7D1E-7360-5B1A-5794-43DF76B83D74}"/>
                </a:ext>
              </a:extLst>
            </xdr:cNvPr>
            <xdr:cNvSpPr/>
          </xdr:nvSpPr>
          <xdr:spPr>
            <a:xfrm>
              <a:off x="14062062" y="9699812"/>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31" name="Würfel 30">
              <a:extLst>
                <a:ext uri="{FF2B5EF4-FFF2-40B4-BE49-F238E27FC236}">
                  <a16:creationId xmlns:a16="http://schemas.microsoft.com/office/drawing/2014/main" id="{64C15CFB-A476-FFC7-30A8-8AC62E2291DB}"/>
                </a:ext>
              </a:extLst>
            </xdr:cNvPr>
            <xdr:cNvSpPr/>
          </xdr:nvSpPr>
          <xdr:spPr>
            <a:xfrm>
              <a:off x="14895780" y="9690847"/>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80" name="Würfel 20479">
              <a:extLst>
                <a:ext uri="{FF2B5EF4-FFF2-40B4-BE49-F238E27FC236}">
                  <a16:creationId xmlns:a16="http://schemas.microsoft.com/office/drawing/2014/main" id="{662B3F77-C29F-2539-BF64-CDC9BB13ABCC}"/>
                </a:ext>
              </a:extLst>
            </xdr:cNvPr>
            <xdr:cNvSpPr/>
          </xdr:nvSpPr>
          <xdr:spPr>
            <a:xfrm>
              <a:off x="13873804" y="9888071"/>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88" name="Würfel 20487">
              <a:extLst>
                <a:ext uri="{FF2B5EF4-FFF2-40B4-BE49-F238E27FC236}">
                  <a16:creationId xmlns:a16="http://schemas.microsoft.com/office/drawing/2014/main" id="{73D3A990-35C3-C1D0-0E66-F4783C733457}"/>
                </a:ext>
              </a:extLst>
            </xdr:cNvPr>
            <xdr:cNvSpPr/>
          </xdr:nvSpPr>
          <xdr:spPr>
            <a:xfrm>
              <a:off x="14707522" y="9879106"/>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89" name="Würfel 20488">
              <a:extLst>
                <a:ext uri="{FF2B5EF4-FFF2-40B4-BE49-F238E27FC236}">
                  <a16:creationId xmlns:a16="http://schemas.microsoft.com/office/drawing/2014/main" id="{4991D8AB-CC60-1C5D-0070-5544502800B7}"/>
                </a:ext>
              </a:extLst>
            </xdr:cNvPr>
            <xdr:cNvSpPr/>
          </xdr:nvSpPr>
          <xdr:spPr>
            <a:xfrm>
              <a:off x="13703474" y="10085295"/>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90" name="Würfel 20489">
              <a:extLst>
                <a:ext uri="{FF2B5EF4-FFF2-40B4-BE49-F238E27FC236}">
                  <a16:creationId xmlns:a16="http://schemas.microsoft.com/office/drawing/2014/main" id="{C291CC5D-4EA4-D6E9-2BFD-1243FA63664A}"/>
                </a:ext>
              </a:extLst>
            </xdr:cNvPr>
            <xdr:cNvSpPr/>
          </xdr:nvSpPr>
          <xdr:spPr>
            <a:xfrm>
              <a:off x="14537192" y="10076330"/>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91" name="Würfel 20490">
              <a:extLst>
                <a:ext uri="{FF2B5EF4-FFF2-40B4-BE49-F238E27FC236}">
                  <a16:creationId xmlns:a16="http://schemas.microsoft.com/office/drawing/2014/main" id="{408C67DB-D2A2-EA63-0123-C361D6098F46}"/>
                </a:ext>
              </a:extLst>
            </xdr:cNvPr>
            <xdr:cNvSpPr/>
          </xdr:nvSpPr>
          <xdr:spPr>
            <a:xfrm>
              <a:off x="13515216" y="10273554"/>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492" name="Würfel 20491">
              <a:extLst>
                <a:ext uri="{FF2B5EF4-FFF2-40B4-BE49-F238E27FC236}">
                  <a16:creationId xmlns:a16="http://schemas.microsoft.com/office/drawing/2014/main" id="{7AE2C2E2-D80F-D172-523D-CF160F54716C}"/>
                </a:ext>
              </a:extLst>
            </xdr:cNvPr>
            <xdr:cNvSpPr/>
          </xdr:nvSpPr>
          <xdr:spPr>
            <a:xfrm>
              <a:off x="14348934" y="10264589"/>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nvGrpSpPr>
          <xdr:cNvPr id="12" name="Gruppieren 11">
            <a:extLst>
              <a:ext uri="{FF2B5EF4-FFF2-40B4-BE49-F238E27FC236}">
                <a16:creationId xmlns:a16="http://schemas.microsoft.com/office/drawing/2014/main" id="{ED51F6AB-93BF-A51A-0B10-BF5E245026B1}"/>
              </a:ext>
            </a:extLst>
          </xdr:cNvPr>
          <xdr:cNvGrpSpPr/>
        </xdr:nvGrpSpPr>
        <xdr:grpSpPr>
          <a:xfrm>
            <a:off x="13452464" y="15446188"/>
            <a:ext cx="2346910" cy="968189"/>
            <a:chOff x="13515216" y="9690847"/>
            <a:chExt cx="2346910" cy="968189"/>
          </a:xfrm>
        </xdr:grpSpPr>
        <xdr:sp macro="" textlink="">
          <xdr:nvSpPr>
            <xdr:cNvPr id="22" name="Würfel 21">
              <a:extLst>
                <a:ext uri="{FF2B5EF4-FFF2-40B4-BE49-F238E27FC236}">
                  <a16:creationId xmlns:a16="http://schemas.microsoft.com/office/drawing/2014/main" id="{5171C456-11CB-06F5-D355-2AF571B97CFD}"/>
                </a:ext>
              </a:extLst>
            </xdr:cNvPr>
            <xdr:cNvSpPr/>
          </xdr:nvSpPr>
          <xdr:spPr>
            <a:xfrm>
              <a:off x="14062062" y="9699812"/>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3" name="Würfel 22">
              <a:extLst>
                <a:ext uri="{FF2B5EF4-FFF2-40B4-BE49-F238E27FC236}">
                  <a16:creationId xmlns:a16="http://schemas.microsoft.com/office/drawing/2014/main" id="{E3D98EBA-4F23-DBFA-4DA1-5386800F88E5}"/>
                </a:ext>
              </a:extLst>
            </xdr:cNvPr>
            <xdr:cNvSpPr/>
          </xdr:nvSpPr>
          <xdr:spPr>
            <a:xfrm>
              <a:off x="14895780" y="9690847"/>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4" name="Würfel 23">
              <a:extLst>
                <a:ext uri="{FF2B5EF4-FFF2-40B4-BE49-F238E27FC236}">
                  <a16:creationId xmlns:a16="http://schemas.microsoft.com/office/drawing/2014/main" id="{732DF69B-AF58-71A9-DA8F-FE9EF49DBC32}"/>
                </a:ext>
              </a:extLst>
            </xdr:cNvPr>
            <xdr:cNvSpPr/>
          </xdr:nvSpPr>
          <xdr:spPr>
            <a:xfrm>
              <a:off x="13873804" y="9888071"/>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5" name="Würfel 24">
              <a:extLst>
                <a:ext uri="{FF2B5EF4-FFF2-40B4-BE49-F238E27FC236}">
                  <a16:creationId xmlns:a16="http://schemas.microsoft.com/office/drawing/2014/main" id="{FF012C06-7111-4F74-086E-E7CD24DEB141}"/>
                </a:ext>
              </a:extLst>
            </xdr:cNvPr>
            <xdr:cNvSpPr/>
          </xdr:nvSpPr>
          <xdr:spPr>
            <a:xfrm>
              <a:off x="14707522" y="9879106"/>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6" name="Würfel 25">
              <a:extLst>
                <a:ext uri="{FF2B5EF4-FFF2-40B4-BE49-F238E27FC236}">
                  <a16:creationId xmlns:a16="http://schemas.microsoft.com/office/drawing/2014/main" id="{716C659E-A887-2901-0E1F-BD8FD84D917F}"/>
                </a:ext>
              </a:extLst>
            </xdr:cNvPr>
            <xdr:cNvSpPr/>
          </xdr:nvSpPr>
          <xdr:spPr>
            <a:xfrm>
              <a:off x="13703474" y="10085295"/>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7" name="Würfel 26">
              <a:extLst>
                <a:ext uri="{FF2B5EF4-FFF2-40B4-BE49-F238E27FC236}">
                  <a16:creationId xmlns:a16="http://schemas.microsoft.com/office/drawing/2014/main" id="{DD47F5D3-7421-F3D5-0DDC-856AB21D2508}"/>
                </a:ext>
              </a:extLst>
            </xdr:cNvPr>
            <xdr:cNvSpPr/>
          </xdr:nvSpPr>
          <xdr:spPr>
            <a:xfrm>
              <a:off x="14537192" y="10076330"/>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8" name="Würfel 27">
              <a:extLst>
                <a:ext uri="{FF2B5EF4-FFF2-40B4-BE49-F238E27FC236}">
                  <a16:creationId xmlns:a16="http://schemas.microsoft.com/office/drawing/2014/main" id="{D3B2C2E0-7E8E-303B-493A-B1EC43899AF9}"/>
                </a:ext>
              </a:extLst>
            </xdr:cNvPr>
            <xdr:cNvSpPr/>
          </xdr:nvSpPr>
          <xdr:spPr>
            <a:xfrm>
              <a:off x="13515216" y="10273554"/>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9" name="Würfel 28">
              <a:extLst>
                <a:ext uri="{FF2B5EF4-FFF2-40B4-BE49-F238E27FC236}">
                  <a16:creationId xmlns:a16="http://schemas.microsoft.com/office/drawing/2014/main" id="{0640507B-F280-1772-8D4C-39DF8A9CD6DA}"/>
                </a:ext>
              </a:extLst>
            </xdr:cNvPr>
            <xdr:cNvSpPr/>
          </xdr:nvSpPr>
          <xdr:spPr>
            <a:xfrm>
              <a:off x="14348934" y="10264589"/>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nvGrpSpPr>
          <xdr:cNvPr id="13" name="Gruppieren 12">
            <a:extLst>
              <a:ext uri="{FF2B5EF4-FFF2-40B4-BE49-F238E27FC236}">
                <a16:creationId xmlns:a16="http://schemas.microsoft.com/office/drawing/2014/main" id="{52A5B1E2-5DD9-EE3B-9AD8-A6CBA8E6001E}"/>
              </a:ext>
            </a:extLst>
          </xdr:cNvPr>
          <xdr:cNvGrpSpPr/>
        </xdr:nvGrpSpPr>
        <xdr:grpSpPr>
          <a:xfrm>
            <a:off x="13461428" y="15177247"/>
            <a:ext cx="2346910" cy="968189"/>
            <a:chOff x="13515216" y="9690847"/>
            <a:chExt cx="2346910" cy="968189"/>
          </a:xfrm>
        </xdr:grpSpPr>
        <xdr:sp macro="" textlink="">
          <xdr:nvSpPr>
            <xdr:cNvPr id="14" name="Würfel 13">
              <a:extLst>
                <a:ext uri="{FF2B5EF4-FFF2-40B4-BE49-F238E27FC236}">
                  <a16:creationId xmlns:a16="http://schemas.microsoft.com/office/drawing/2014/main" id="{7E2068BA-808F-363F-724C-0B0C4EA34A59}"/>
                </a:ext>
              </a:extLst>
            </xdr:cNvPr>
            <xdr:cNvSpPr/>
          </xdr:nvSpPr>
          <xdr:spPr>
            <a:xfrm>
              <a:off x="14062062" y="9699812"/>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5" name="Würfel 14">
              <a:extLst>
                <a:ext uri="{FF2B5EF4-FFF2-40B4-BE49-F238E27FC236}">
                  <a16:creationId xmlns:a16="http://schemas.microsoft.com/office/drawing/2014/main" id="{61397449-2512-131D-3525-07776ADD1D1B}"/>
                </a:ext>
              </a:extLst>
            </xdr:cNvPr>
            <xdr:cNvSpPr/>
          </xdr:nvSpPr>
          <xdr:spPr>
            <a:xfrm>
              <a:off x="14895780" y="9690847"/>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6" name="Würfel 15">
              <a:extLst>
                <a:ext uri="{FF2B5EF4-FFF2-40B4-BE49-F238E27FC236}">
                  <a16:creationId xmlns:a16="http://schemas.microsoft.com/office/drawing/2014/main" id="{FEB028D2-A164-90EF-3C04-81A7AD16A608}"/>
                </a:ext>
              </a:extLst>
            </xdr:cNvPr>
            <xdr:cNvSpPr/>
          </xdr:nvSpPr>
          <xdr:spPr>
            <a:xfrm>
              <a:off x="13873804" y="9888071"/>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7" name="Würfel 16">
              <a:extLst>
                <a:ext uri="{FF2B5EF4-FFF2-40B4-BE49-F238E27FC236}">
                  <a16:creationId xmlns:a16="http://schemas.microsoft.com/office/drawing/2014/main" id="{4D5EBD85-9FCF-7839-5278-97D603672504}"/>
                </a:ext>
              </a:extLst>
            </xdr:cNvPr>
            <xdr:cNvSpPr/>
          </xdr:nvSpPr>
          <xdr:spPr>
            <a:xfrm>
              <a:off x="14707522" y="9879106"/>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8" name="Würfel 17">
              <a:extLst>
                <a:ext uri="{FF2B5EF4-FFF2-40B4-BE49-F238E27FC236}">
                  <a16:creationId xmlns:a16="http://schemas.microsoft.com/office/drawing/2014/main" id="{FFDD08B0-704A-7E4F-28EE-EEB64C1D66EA}"/>
                </a:ext>
              </a:extLst>
            </xdr:cNvPr>
            <xdr:cNvSpPr/>
          </xdr:nvSpPr>
          <xdr:spPr>
            <a:xfrm>
              <a:off x="13703474" y="10085295"/>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9" name="Würfel 18">
              <a:extLst>
                <a:ext uri="{FF2B5EF4-FFF2-40B4-BE49-F238E27FC236}">
                  <a16:creationId xmlns:a16="http://schemas.microsoft.com/office/drawing/2014/main" id="{FF24A3D2-BA98-FF10-7186-40B3FFF4A99A}"/>
                </a:ext>
              </a:extLst>
            </xdr:cNvPr>
            <xdr:cNvSpPr/>
          </xdr:nvSpPr>
          <xdr:spPr>
            <a:xfrm>
              <a:off x="14537192" y="10076330"/>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0" name="Würfel 19">
              <a:extLst>
                <a:ext uri="{FF2B5EF4-FFF2-40B4-BE49-F238E27FC236}">
                  <a16:creationId xmlns:a16="http://schemas.microsoft.com/office/drawing/2014/main" id="{E1B2782F-984D-B22B-7224-7410D8FD6D80}"/>
                </a:ext>
              </a:extLst>
            </xdr:cNvPr>
            <xdr:cNvSpPr/>
          </xdr:nvSpPr>
          <xdr:spPr>
            <a:xfrm>
              <a:off x="13515216" y="10273554"/>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21" name="Würfel 20">
              <a:extLst>
                <a:ext uri="{FF2B5EF4-FFF2-40B4-BE49-F238E27FC236}">
                  <a16:creationId xmlns:a16="http://schemas.microsoft.com/office/drawing/2014/main" id="{33932B86-F21E-BDD7-94EA-95B3BA545EE5}"/>
                </a:ext>
              </a:extLst>
            </xdr:cNvPr>
            <xdr:cNvSpPr/>
          </xdr:nvSpPr>
          <xdr:spPr>
            <a:xfrm>
              <a:off x="14348934" y="10264589"/>
              <a:ext cx="966346" cy="385482"/>
            </a:xfrm>
            <a:prstGeom prst="cube">
              <a:avLst>
                <a:gd name="adj" fmla="val 42808"/>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clientData/>
  </xdr:twoCellAnchor>
  <xdr:twoCellAnchor>
    <xdr:from>
      <xdr:col>18</xdr:col>
      <xdr:colOff>493060</xdr:colOff>
      <xdr:row>20</xdr:row>
      <xdr:rowOff>89650</xdr:rowOff>
    </xdr:from>
    <xdr:to>
      <xdr:col>18</xdr:col>
      <xdr:colOff>2872293</xdr:colOff>
      <xdr:row>21</xdr:row>
      <xdr:rowOff>459441</xdr:rowOff>
    </xdr:to>
    <xdr:sp macro="" textlink="">
      <xdr:nvSpPr>
        <xdr:cNvPr id="20509" name="Würfel 20508">
          <a:extLst>
            <a:ext uri="{FF2B5EF4-FFF2-40B4-BE49-F238E27FC236}">
              <a16:creationId xmlns:a16="http://schemas.microsoft.com/office/drawing/2014/main" id="{63D37D46-126C-4A8C-BA72-F864E86DBB15}"/>
            </a:ext>
          </a:extLst>
        </xdr:cNvPr>
        <xdr:cNvSpPr/>
      </xdr:nvSpPr>
      <xdr:spPr>
        <a:xfrm>
          <a:off x="14802972" y="5793444"/>
          <a:ext cx="2379233" cy="918879"/>
        </a:xfrm>
        <a:prstGeom prst="cube">
          <a:avLst>
            <a:gd name="adj" fmla="val 80885"/>
          </a:avLst>
        </a:prstGeom>
        <a:solidFill>
          <a:schemeClr val="accent6">
            <a:lumMod val="20000"/>
            <a:lumOff val="80000"/>
            <a:alpha val="5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18</xdr:col>
      <xdr:colOff>1736132</xdr:colOff>
      <xdr:row>20</xdr:row>
      <xdr:rowOff>78442</xdr:rowOff>
    </xdr:from>
    <xdr:to>
      <xdr:col>18</xdr:col>
      <xdr:colOff>2430897</xdr:colOff>
      <xdr:row>21</xdr:row>
      <xdr:rowOff>268943</xdr:rowOff>
    </xdr:to>
    <xdr:cxnSp macro="">
      <xdr:nvCxnSpPr>
        <xdr:cNvPr id="20510" name="Gerader Verbinder 20509">
          <a:extLst>
            <a:ext uri="{FF2B5EF4-FFF2-40B4-BE49-F238E27FC236}">
              <a16:creationId xmlns:a16="http://schemas.microsoft.com/office/drawing/2014/main" id="{F65E4029-DED2-4D12-B424-AEB3294AF463}"/>
            </a:ext>
          </a:extLst>
        </xdr:cNvPr>
        <xdr:cNvCxnSpPr/>
      </xdr:nvCxnSpPr>
      <xdr:spPr>
        <a:xfrm flipH="1">
          <a:off x="16046044" y="5782236"/>
          <a:ext cx="694765" cy="73958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902415</xdr:colOff>
      <xdr:row>20</xdr:row>
      <xdr:rowOff>85165</xdr:rowOff>
    </xdr:from>
    <xdr:to>
      <xdr:col>18</xdr:col>
      <xdr:colOff>1597180</xdr:colOff>
      <xdr:row>21</xdr:row>
      <xdr:rowOff>275666</xdr:rowOff>
    </xdr:to>
    <xdr:cxnSp macro="">
      <xdr:nvCxnSpPr>
        <xdr:cNvPr id="20511" name="Gerader Verbinder 20510">
          <a:extLst>
            <a:ext uri="{FF2B5EF4-FFF2-40B4-BE49-F238E27FC236}">
              <a16:creationId xmlns:a16="http://schemas.microsoft.com/office/drawing/2014/main" id="{262454F0-5CA9-49DB-872B-78F30796E169}"/>
            </a:ext>
          </a:extLst>
        </xdr:cNvPr>
        <xdr:cNvCxnSpPr/>
      </xdr:nvCxnSpPr>
      <xdr:spPr>
        <a:xfrm flipH="1">
          <a:off x="15212327" y="5788959"/>
          <a:ext cx="694765" cy="73958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906897</xdr:colOff>
      <xdr:row>21</xdr:row>
      <xdr:rowOff>302560</xdr:rowOff>
    </xdr:from>
    <xdr:to>
      <xdr:col>18</xdr:col>
      <xdr:colOff>929308</xdr:colOff>
      <xdr:row>24</xdr:row>
      <xdr:rowOff>526677</xdr:rowOff>
    </xdr:to>
    <xdr:cxnSp macro="">
      <xdr:nvCxnSpPr>
        <xdr:cNvPr id="20512" name="Gerader Verbinder 20511">
          <a:extLst>
            <a:ext uri="{FF2B5EF4-FFF2-40B4-BE49-F238E27FC236}">
              <a16:creationId xmlns:a16="http://schemas.microsoft.com/office/drawing/2014/main" id="{7B68DCB3-4ED1-48BD-B1D7-532DD6C54A69}"/>
            </a:ext>
          </a:extLst>
        </xdr:cNvPr>
        <xdr:cNvCxnSpPr/>
      </xdr:nvCxnSpPr>
      <xdr:spPr>
        <a:xfrm flipH="1">
          <a:off x="15216809" y="6555442"/>
          <a:ext cx="22411" cy="160244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1713720</xdr:colOff>
      <xdr:row>21</xdr:row>
      <xdr:rowOff>291354</xdr:rowOff>
    </xdr:from>
    <xdr:to>
      <xdr:col>18</xdr:col>
      <xdr:colOff>1736132</xdr:colOff>
      <xdr:row>24</xdr:row>
      <xdr:rowOff>526677</xdr:rowOff>
    </xdr:to>
    <xdr:cxnSp macro="">
      <xdr:nvCxnSpPr>
        <xdr:cNvPr id="20513" name="Gerader Verbinder 20512">
          <a:extLst>
            <a:ext uri="{FF2B5EF4-FFF2-40B4-BE49-F238E27FC236}">
              <a16:creationId xmlns:a16="http://schemas.microsoft.com/office/drawing/2014/main" id="{7915B2EA-1989-4B70-969F-C90FBEE94DB0}"/>
            </a:ext>
          </a:extLst>
        </xdr:cNvPr>
        <xdr:cNvCxnSpPr/>
      </xdr:nvCxnSpPr>
      <xdr:spPr>
        <a:xfrm flipH="1">
          <a:off x="16023632" y="6544236"/>
          <a:ext cx="22412" cy="161364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F98909-5274-489F-9C68-F19B1701066B}" name="Tabelle2" displayName="Tabelle2" ref="A2:A4" totalsRowShown="0" headerRowDxfId="9">
  <autoFilter ref="A2:A4" xr:uid="{F6F98909-5274-489F-9C68-F19B1701066B}"/>
  <tableColumns count="1">
    <tableColumn id="1" xr3:uid="{DB94263E-73BF-44DD-8ADA-65A525306F17}" name="yes/n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5CE0B1-DEEF-4A8F-B2A1-38C959B7C7F6}" name="Tabelle3" displayName="Tabelle3" ref="B2:B9" totalsRowShown="0" headerRowDxfId="8">
  <autoFilter ref="B2:B9" xr:uid="{FA5CE0B1-DEEF-4A8F-B2A1-38C959B7C7F6}"/>
  <tableColumns count="1">
    <tableColumn id="1" xr3:uid="{17640478-31A6-4329-ABE7-A9FB6516CFEA}" name="Stack Facto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E10A08-793D-422E-87CD-25B11C6C4AD2}" name="Tabelle4" displayName="Tabelle4" ref="C2:C7" totalsRowShown="0" headerRowDxfId="7">
  <autoFilter ref="C2:C7" xr:uid="{1BE10A08-793D-422E-87CD-25B11C6C4AD2}"/>
  <tableColumns count="1">
    <tableColumn id="1" xr3:uid="{2B65BC36-2F98-4A08-B1A3-E17026C8DD34}" name="Shipping mod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44A37F-A313-4193-8E29-E35215A0A40B}" name="Tabelle5" displayName="Tabelle5" ref="D2:D10" totalsRowShown="0" headerRowDxfId="6">
  <autoFilter ref="D2:D10" xr:uid="{B944A37F-A313-4193-8E29-E35215A0A40B}"/>
  <tableColumns count="1">
    <tableColumn id="1" xr3:uid="{711D3A82-52AF-4A5B-AA29-6416A909CE42}" name="Special Requirement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E9E57B3-F203-4B56-8177-39E1EE3C79BB}" name="Tabelle6" displayName="Tabelle6" ref="E2:E4" totalsRowShown="0" headerRowDxfId="5">
  <autoFilter ref="E2:E4" xr:uid="{0E9E57B3-F203-4B56-8177-39E1EE3C79BB}"/>
  <tableColumns count="1">
    <tableColumn id="1" xr3:uid="{4B267610-C5B4-4B18-805A-132D4DE17ECA}" nam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AAE3CB-1848-48CB-AE96-C3C380B442AB}" name="Tabelle7" displayName="Tabelle7" ref="F2:F5" totalsRowShown="0" headerRowDxfId="4">
  <autoFilter ref="F2:F5" xr:uid="{0DAAE3CB-1848-48CB-AE96-C3C380B442AB}"/>
  <tableColumns count="1">
    <tableColumn id="1" xr3:uid="{28FDAEBA-4E01-4A60-B2F4-933F91485758}" name="Ownership"/>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1A644B-3632-4D57-9021-F8198A5627E0}" name="Tabelle72" displayName="Tabelle72" ref="G2:N55" totalsRowShown="0" headerRowDxfId="3">
  <autoFilter ref="G2:N55" xr:uid="{B21A644B-3632-4D57-9021-F8198A5627E0}"/>
  <tableColumns count="8">
    <tableColumn id="1" xr3:uid="{A4E0249D-561A-401C-A425-E34649A24BB5}" name="Currency"/>
    <tableColumn id="3" xr3:uid="{D7E39EC3-E624-48EC-BBEC-4C808CEB575D}" name="Plant"/>
    <tableColumn id="2" xr3:uid="{4A7AB9EB-CDDF-444A-8ECE-46077900E626}" name="Plant Code"/>
    <tableColumn id="4" xr3:uid="{2E67EEA0-22D2-4076-A89B-7804F3A8ACD6}" name="Address" dataDxfId="2">
      <calculatedColumnFormula>Tabelle72[[#This Row],[Country]]&amp;CHAR(10)&amp;Tabelle72[[#This Row],[Postal Code]]&amp;" "&amp;Tabelle72[[#This Row],[City]]&amp;CHAR(10)&amp;Tabelle72[[#This Row],[Street]]</calculatedColumnFormula>
    </tableColumn>
    <tableColumn id="5" xr3:uid="{3FD16123-D6D0-4B8E-B9CC-CD064952DB69}" name="Country" dataDxfId="1"/>
    <tableColumn id="6" xr3:uid="{91D13B05-523D-47BA-99E2-3D900CE4E9C1}" name="Postal Code" dataDxfId="0"/>
    <tableColumn id="7" xr3:uid="{C7084063-AA55-45DD-AE64-BBD488911337}" name="City"/>
    <tableColumn id="8" xr3:uid="{2EE48B04-73F2-425E-8A24-8273F26EBF36}" name="Street"/>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3.xml"/><Relationship Id="rId7" Type="http://schemas.openxmlformats.org/officeDocument/2006/relationships/ctrlProp" Target="../ctrlProps/ctrlProp17.xml"/><Relationship Id="rId2" Type="http://schemas.openxmlformats.org/officeDocument/2006/relationships/customProperty" Target="../customProperty2.bin"/><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3.v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drawing" Target="../drawings/drawing4.xml"/><Relationship Id="rId7" Type="http://schemas.openxmlformats.org/officeDocument/2006/relationships/ctrlProp" Target="../ctrlProps/ctrlProp24.xml"/><Relationship Id="rId12" Type="http://schemas.openxmlformats.org/officeDocument/2006/relationships/comments" Target="../comments1.xml"/><Relationship Id="rId2" Type="http://schemas.openxmlformats.org/officeDocument/2006/relationships/customProperty" Target="../customProperty3.bin"/><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vmlDrawing" Target="../drawings/vmlDrawing4.v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drawing" Target="../drawings/drawing5.xml"/><Relationship Id="rId7" Type="http://schemas.openxmlformats.org/officeDocument/2006/relationships/ctrlProp" Target="../ctrlProps/ctrlProp31.xml"/><Relationship Id="rId2" Type="http://schemas.openxmlformats.org/officeDocument/2006/relationships/customProperty" Target="../customProperty5.bin"/><Relationship Id="rId1" Type="http://schemas.openxmlformats.org/officeDocument/2006/relationships/printerSettings" Target="../printerSettings/printerSettings6.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vmlDrawing" Target="../drawings/vmlDrawing5.vml"/><Relationship Id="rId9"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customProperty" Target="../customProperty6.bin"/><Relationship Id="rId1" Type="http://schemas.openxmlformats.org/officeDocument/2006/relationships/printerSettings" Target="../printerSettings/printerSettings7.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A252-B290-43AC-9B92-B7CD8442B686}">
  <sheetPr>
    <tabColor rgb="FF35831E"/>
  </sheetPr>
  <dimension ref="B1:T63"/>
  <sheetViews>
    <sheetView showGridLines="0" tabSelected="1" zoomScale="85" zoomScaleNormal="85" workbookViewId="0">
      <selection activeCell="P10" sqref="P10:Q10"/>
    </sheetView>
  </sheetViews>
  <sheetFormatPr baseColWidth="10" defaultColWidth="11.5703125" defaultRowHeight="12" outlineLevelRow="1" x14ac:dyDescent="0.2"/>
  <cols>
    <col min="1" max="1" width="3.42578125" style="1" customWidth="1"/>
    <col min="2" max="17" width="13" style="1" customWidth="1"/>
    <col min="18" max="18" width="4.140625" style="1" customWidth="1"/>
    <col min="19" max="19" width="48.5703125" style="1" customWidth="1"/>
    <col min="20" max="20" width="18.5703125" style="1" customWidth="1"/>
    <col min="21" max="16384" width="11.5703125" style="1"/>
  </cols>
  <sheetData>
    <row r="1" spans="2:20" ht="15" customHeight="1" x14ac:dyDescent="0.25">
      <c r="B1" s="153" t="s">
        <v>75</v>
      </c>
      <c r="C1" s="153"/>
      <c r="D1" s="153"/>
      <c r="E1" s="153"/>
      <c r="F1" s="153"/>
      <c r="G1" s="153"/>
      <c r="H1" s="153"/>
      <c r="I1" s="153"/>
      <c r="K1" s="18"/>
      <c r="L1" s="8"/>
      <c r="M1" s="8"/>
      <c r="N1" s="8"/>
      <c r="O1" s="8"/>
      <c r="P1" s="8"/>
      <c r="Q1" s="8"/>
      <c r="R1" s="8"/>
      <c r="S1" s="8"/>
      <c r="T1" s="8"/>
    </row>
    <row r="2" spans="2:20" ht="24.75" customHeight="1" thickBot="1" x14ac:dyDescent="0.3">
      <c r="B2" s="153"/>
      <c r="C2" s="153"/>
      <c r="D2" s="153"/>
      <c r="E2" s="153"/>
      <c r="F2" s="153"/>
      <c r="G2" s="153"/>
      <c r="H2" s="153"/>
      <c r="I2" s="153"/>
      <c r="L2" s="8"/>
      <c r="N2" s="179" t="s">
        <v>170</v>
      </c>
      <c r="O2" s="179"/>
      <c r="P2" s="8"/>
      <c r="Q2" s="8"/>
      <c r="R2" s="8"/>
      <c r="S2" s="8"/>
      <c r="T2" s="8"/>
    </row>
    <row r="3" spans="2:20" ht="15" customHeight="1" thickTop="1" x14ac:dyDescent="0.25">
      <c r="B3" s="153"/>
      <c r="C3" s="153"/>
      <c r="D3" s="153"/>
      <c r="E3" s="153"/>
      <c r="F3" s="153"/>
      <c r="G3" s="153"/>
      <c r="H3" s="153"/>
      <c r="I3" s="153"/>
      <c r="J3" s="144" t="s">
        <v>67</v>
      </c>
      <c r="K3" s="146" t="s">
        <v>9</v>
      </c>
      <c r="L3" s="5"/>
      <c r="M3" s="5"/>
      <c r="N3" s="192" t="s">
        <v>462</v>
      </c>
      <c r="O3" s="192"/>
      <c r="P3" s="5"/>
      <c r="Q3" s="5"/>
      <c r="R3" s="5"/>
      <c r="S3" s="5"/>
      <c r="T3" s="5"/>
    </row>
    <row r="4" spans="2:20" ht="20.45" customHeight="1" thickBot="1" x14ac:dyDescent="0.3">
      <c r="B4" s="8" t="s">
        <v>171</v>
      </c>
      <c r="C4" s="37"/>
      <c r="D4" s="37"/>
      <c r="E4" s="37"/>
      <c r="F4" s="37"/>
      <c r="G4" s="37"/>
      <c r="H4" s="37"/>
      <c r="I4" s="37"/>
      <c r="J4" s="145"/>
      <c r="K4" s="147"/>
      <c r="L4" s="5"/>
      <c r="M4" s="5"/>
      <c r="N4" s="5"/>
      <c r="O4" s="5"/>
      <c r="P4" s="5"/>
      <c r="Q4" s="5"/>
      <c r="R4" s="5"/>
      <c r="S4" s="5"/>
      <c r="T4" s="5"/>
    </row>
    <row r="5" spans="2:20" ht="15" customHeight="1" thickTop="1" x14ac:dyDescent="0.25">
      <c r="B5" s="37"/>
      <c r="C5" s="37"/>
      <c r="D5" s="37"/>
      <c r="E5" s="37"/>
      <c r="F5" s="37"/>
      <c r="G5" s="37"/>
      <c r="H5" s="37"/>
      <c r="I5" s="37"/>
      <c r="J5" s="17"/>
      <c r="K5" s="19"/>
      <c r="L5" s="5"/>
      <c r="M5" s="5"/>
      <c r="N5" s="5"/>
      <c r="O5" s="5"/>
      <c r="P5" s="5"/>
      <c r="Q5" s="5"/>
      <c r="R5" s="5"/>
      <c r="S5" s="5" t="s">
        <v>168</v>
      </c>
      <c r="T5" s="5"/>
    </row>
    <row r="6" spans="2:20" ht="16.5" customHeight="1" x14ac:dyDescent="0.3">
      <c r="B6" s="154" t="s">
        <v>0</v>
      </c>
      <c r="C6" s="155"/>
      <c r="D6" s="155"/>
      <c r="E6" s="155"/>
      <c r="F6" s="155"/>
      <c r="G6" s="155"/>
      <c r="H6" s="156"/>
      <c r="I6" s="2"/>
      <c r="J6" s="154" t="s">
        <v>55</v>
      </c>
      <c r="K6" s="155"/>
      <c r="L6" s="155"/>
      <c r="M6" s="155"/>
      <c r="N6" s="155"/>
      <c r="O6" s="155"/>
      <c r="P6" s="155"/>
      <c r="Q6" s="156"/>
      <c r="R6" s="6"/>
      <c r="S6" s="52" t="s">
        <v>108</v>
      </c>
    </row>
    <row r="7" spans="2:20" ht="18" customHeight="1" x14ac:dyDescent="0.3">
      <c r="B7" s="148" t="s">
        <v>1</v>
      </c>
      <c r="C7" s="150"/>
      <c r="D7" s="166"/>
      <c r="E7" s="167"/>
      <c r="F7" s="22" t="s">
        <v>2</v>
      </c>
      <c r="G7" s="166"/>
      <c r="H7" s="167"/>
      <c r="I7" s="2"/>
      <c r="J7" s="148" t="s">
        <v>140</v>
      </c>
      <c r="K7" s="149"/>
      <c r="L7" s="149"/>
      <c r="M7" s="64" t="s">
        <v>284</v>
      </c>
      <c r="N7" s="65" t="str">
        <f>IFERROR(VLOOKUP(M7,Tabelle72[[#All],[Plant]:[Address]],2,FALSE),"")</f>
        <v/>
      </c>
      <c r="O7" s="22" t="s">
        <v>2</v>
      </c>
      <c r="P7" s="157"/>
      <c r="Q7" s="158"/>
      <c r="R7" s="2"/>
      <c r="S7" s="39" t="s">
        <v>109</v>
      </c>
    </row>
    <row r="8" spans="2:20" ht="18" customHeight="1" x14ac:dyDescent="0.3">
      <c r="B8" s="148" t="s">
        <v>128</v>
      </c>
      <c r="C8" s="150"/>
      <c r="D8" s="166"/>
      <c r="E8" s="167"/>
      <c r="F8" s="22" t="s">
        <v>3</v>
      </c>
      <c r="G8" s="166"/>
      <c r="H8" s="167"/>
      <c r="I8" s="2"/>
      <c r="J8" s="148" t="s">
        <v>133</v>
      </c>
      <c r="K8" s="149"/>
      <c r="L8" s="150"/>
      <c r="M8" s="151"/>
      <c r="N8" s="152"/>
      <c r="O8" s="22" t="s">
        <v>3</v>
      </c>
      <c r="P8" s="157"/>
      <c r="Q8" s="158"/>
      <c r="R8" s="2"/>
      <c r="S8" s="21" t="s">
        <v>110</v>
      </c>
    </row>
    <row r="9" spans="2:20" ht="18" customHeight="1" x14ac:dyDescent="0.2">
      <c r="B9" s="159" t="s">
        <v>4</v>
      </c>
      <c r="C9" s="160"/>
      <c r="D9" s="173"/>
      <c r="E9" s="174"/>
      <c r="F9" s="22" t="s">
        <v>5</v>
      </c>
      <c r="G9" s="191"/>
      <c r="H9" s="167"/>
      <c r="I9" s="2"/>
      <c r="J9" s="159" t="s">
        <v>4</v>
      </c>
      <c r="K9" s="160"/>
      <c r="L9" s="180" t="str">
        <f>IFERROR(VLOOKUP(M7,Tabelle72[[#All],[Plant]:[Address]],3,FALSE),"")</f>
        <v/>
      </c>
      <c r="M9" s="181"/>
      <c r="N9" s="182"/>
      <c r="O9" s="22" t="s">
        <v>5</v>
      </c>
      <c r="P9" s="165"/>
      <c r="Q9" s="158"/>
      <c r="R9" s="2"/>
    </row>
    <row r="10" spans="2:20" ht="18" customHeight="1" x14ac:dyDescent="0.2">
      <c r="B10" s="161"/>
      <c r="C10" s="162"/>
      <c r="D10" s="175"/>
      <c r="E10" s="176"/>
      <c r="F10" s="22" t="s">
        <v>6</v>
      </c>
      <c r="G10" s="166"/>
      <c r="H10" s="167"/>
      <c r="I10" s="2"/>
      <c r="J10" s="161"/>
      <c r="K10" s="162"/>
      <c r="L10" s="183"/>
      <c r="M10" s="184"/>
      <c r="N10" s="185"/>
      <c r="O10" s="22" t="s">
        <v>6</v>
      </c>
      <c r="P10" s="157"/>
      <c r="Q10" s="158"/>
      <c r="R10" s="2"/>
    </row>
    <row r="11" spans="2:20" ht="18" customHeight="1" x14ac:dyDescent="0.2">
      <c r="B11" s="163"/>
      <c r="C11" s="164"/>
      <c r="D11" s="177"/>
      <c r="E11" s="178"/>
      <c r="F11" s="22" t="s">
        <v>7</v>
      </c>
      <c r="G11" s="166"/>
      <c r="H11" s="167"/>
      <c r="I11" s="2"/>
      <c r="J11" s="163"/>
      <c r="K11" s="164"/>
      <c r="L11" s="186"/>
      <c r="M11" s="187"/>
      <c r="N11" s="188"/>
      <c r="O11" s="22" t="s">
        <v>7</v>
      </c>
      <c r="P11" s="157"/>
      <c r="Q11" s="158"/>
      <c r="R11" s="2"/>
    </row>
    <row r="12" spans="2:20" ht="15" customHeight="1" x14ac:dyDescent="0.2">
      <c r="Q12" s="3"/>
    </row>
    <row r="13" spans="2:20" ht="16.5" customHeight="1" x14ac:dyDescent="0.2">
      <c r="B13" s="168" t="s">
        <v>8</v>
      </c>
      <c r="C13" s="169"/>
      <c r="D13" s="169"/>
      <c r="E13" s="169"/>
      <c r="F13" s="169"/>
      <c r="G13" s="169"/>
      <c r="H13" s="170"/>
      <c r="I13" s="2"/>
      <c r="J13" s="154" t="s">
        <v>93</v>
      </c>
      <c r="K13" s="155"/>
      <c r="L13" s="155"/>
      <c r="M13" s="155"/>
      <c r="N13" s="155"/>
      <c r="O13" s="155"/>
      <c r="P13" s="155"/>
      <c r="Q13" s="156"/>
      <c r="R13" s="6"/>
    </row>
    <row r="14" spans="2:20" ht="36" customHeight="1" x14ac:dyDescent="0.2">
      <c r="B14" s="109" t="s">
        <v>82</v>
      </c>
      <c r="C14" s="110"/>
      <c r="D14" s="189"/>
      <c r="E14" s="190"/>
      <c r="F14" s="23" t="s">
        <v>68</v>
      </c>
      <c r="G14" s="171"/>
      <c r="H14" s="172"/>
      <c r="I14" s="2"/>
      <c r="J14" s="109" t="s">
        <v>56</v>
      </c>
      <c r="K14" s="110"/>
      <c r="L14" s="93" t="s">
        <v>9</v>
      </c>
      <c r="M14" s="113"/>
      <c r="N14" s="94"/>
      <c r="O14" s="24" t="s">
        <v>92</v>
      </c>
      <c r="P14" s="111"/>
      <c r="Q14" s="112"/>
      <c r="R14" s="2"/>
    </row>
    <row r="15" spans="2:20" ht="36" customHeight="1" x14ac:dyDescent="0.2">
      <c r="B15" s="109" t="s">
        <v>165</v>
      </c>
      <c r="C15" s="110"/>
      <c r="D15" s="97"/>
      <c r="E15" s="98"/>
      <c r="F15" s="25" t="s">
        <v>166</v>
      </c>
      <c r="G15" s="99"/>
      <c r="H15" s="100"/>
      <c r="I15" s="2"/>
      <c r="J15" s="117" t="s">
        <v>176</v>
      </c>
      <c r="K15" s="118"/>
      <c r="L15" s="66" t="s">
        <v>11</v>
      </c>
      <c r="M15" s="67" t="s">
        <v>12</v>
      </c>
      <c r="N15" s="68" t="s">
        <v>13</v>
      </c>
      <c r="O15" s="25" t="s">
        <v>457</v>
      </c>
      <c r="P15" s="125"/>
      <c r="Q15" s="126"/>
      <c r="R15" s="2"/>
    </row>
    <row r="16" spans="2:20" ht="36" customHeight="1" x14ac:dyDescent="0.2">
      <c r="B16" s="105" t="s">
        <v>172</v>
      </c>
      <c r="C16" s="106"/>
      <c r="D16" s="69"/>
      <c r="E16" s="105" t="s">
        <v>70</v>
      </c>
      <c r="F16" s="106"/>
      <c r="G16" s="101"/>
      <c r="H16" s="102"/>
      <c r="I16" s="2"/>
      <c r="J16" s="119"/>
      <c r="K16" s="120"/>
      <c r="L16" s="70" t="s">
        <v>14</v>
      </c>
      <c r="M16" s="71" t="s">
        <v>15</v>
      </c>
      <c r="N16" s="72" t="s">
        <v>16</v>
      </c>
      <c r="O16" s="25" t="s">
        <v>458</v>
      </c>
      <c r="P16" s="103"/>
      <c r="Q16" s="104"/>
      <c r="R16" s="2"/>
    </row>
    <row r="17" spans="2:20" ht="15" customHeight="1" x14ac:dyDescent="0.2">
      <c r="O17" s="3"/>
    </row>
    <row r="18" spans="2:20" ht="21.75" customHeight="1" x14ac:dyDescent="0.2">
      <c r="B18" s="95" t="s">
        <v>58</v>
      </c>
      <c r="C18" s="96"/>
      <c r="D18" s="96"/>
      <c r="E18" s="96"/>
      <c r="F18" s="96"/>
      <c r="G18" s="96"/>
      <c r="H18" s="96"/>
      <c r="I18" s="96"/>
      <c r="J18" s="96"/>
      <c r="K18" s="96"/>
      <c r="L18" s="96"/>
      <c r="M18" s="96"/>
      <c r="N18" s="96"/>
      <c r="O18" s="96"/>
      <c r="P18" s="96"/>
      <c r="Q18" s="96"/>
    </row>
    <row r="19" spans="2:20" ht="33.75" customHeight="1" x14ac:dyDescent="0.2">
      <c r="B19" s="26"/>
      <c r="C19" s="25" t="s">
        <v>17</v>
      </c>
      <c r="D19" s="25" t="s">
        <v>18</v>
      </c>
      <c r="E19" s="25" t="s">
        <v>112</v>
      </c>
      <c r="F19" s="25" t="s">
        <v>169</v>
      </c>
      <c r="G19" s="25" t="s">
        <v>62</v>
      </c>
      <c r="H19" s="105" t="s">
        <v>63</v>
      </c>
      <c r="I19" s="106"/>
      <c r="J19" s="38" t="s">
        <v>64</v>
      </c>
      <c r="K19" s="25" t="s">
        <v>179</v>
      </c>
      <c r="L19" s="25" t="s">
        <v>19</v>
      </c>
      <c r="M19" s="25" t="s">
        <v>20</v>
      </c>
      <c r="N19" s="25" t="s">
        <v>21</v>
      </c>
      <c r="O19" s="25" t="s">
        <v>22</v>
      </c>
      <c r="P19" s="25" t="s">
        <v>72</v>
      </c>
      <c r="Q19" s="25" t="s">
        <v>73</v>
      </c>
      <c r="S19" s="73" t="s">
        <v>71</v>
      </c>
      <c r="T19" s="2"/>
    </row>
    <row r="20" spans="2:20" ht="43.5" customHeight="1" x14ac:dyDescent="0.2">
      <c r="B20" s="25" t="s">
        <v>76</v>
      </c>
      <c r="C20" s="74" t="s">
        <v>9</v>
      </c>
      <c r="D20" s="74" t="s">
        <v>9</v>
      </c>
      <c r="E20" s="75"/>
      <c r="F20" s="76">
        <v>1</v>
      </c>
      <c r="G20" s="77"/>
      <c r="H20" s="93"/>
      <c r="I20" s="94"/>
      <c r="J20" s="78"/>
      <c r="K20" s="79"/>
      <c r="L20" s="80"/>
      <c r="M20" s="80"/>
      <c r="N20" s="80"/>
      <c r="O20" s="81"/>
      <c r="P20" s="82"/>
      <c r="Q20" s="32">
        <f>E20*P20/F20</f>
        <v>0</v>
      </c>
      <c r="S20" s="83"/>
      <c r="T20" s="2"/>
    </row>
    <row r="21" spans="2:20" ht="43.5" customHeight="1" x14ac:dyDescent="0.2">
      <c r="B21" s="25" t="s">
        <v>76</v>
      </c>
      <c r="C21" s="74" t="s">
        <v>9</v>
      </c>
      <c r="D21" s="74" t="s">
        <v>9</v>
      </c>
      <c r="E21" s="75"/>
      <c r="F21" s="76">
        <v>1</v>
      </c>
      <c r="G21" s="77"/>
      <c r="H21" s="93"/>
      <c r="I21" s="94"/>
      <c r="J21" s="78"/>
      <c r="K21" s="79"/>
      <c r="L21" s="80"/>
      <c r="M21" s="80"/>
      <c r="N21" s="80"/>
      <c r="O21" s="81"/>
      <c r="P21" s="82"/>
      <c r="Q21" s="32">
        <f>E21*P21/F21</f>
        <v>0</v>
      </c>
      <c r="S21" s="83"/>
      <c r="T21" s="2"/>
    </row>
    <row r="22" spans="2:20" ht="43.5" customHeight="1" x14ac:dyDescent="0.2">
      <c r="B22" s="25" t="s">
        <v>77</v>
      </c>
      <c r="C22" s="74" t="s">
        <v>9</v>
      </c>
      <c r="D22" s="74" t="s">
        <v>9</v>
      </c>
      <c r="E22" s="75"/>
      <c r="F22" s="76">
        <v>1</v>
      </c>
      <c r="G22" s="77"/>
      <c r="H22" s="93"/>
      <c r="I22" s="94"/>
      <c r="J22" s="78"/>
      <c r="K22" s="79"/>
      <c r="L22" s="80"/>
      <c r="M22" s="80"/>
      <c r="N22" s="80"/>
      <c r="O22" s="81"/>
      <c r="P22" s="82"/>
      <c r="Q22" s="32">
        <f>E22*P22/F22</f>
        <v>0</v>
      </c>
      <c r="S22" s="83"/>
      <c r="T22" s="2"/>
    </row>
    <row r="23" spans="2:20" ht="21.75" customHeight="1" thickBot="1" x14ac:dyDescent="0.25">
      <c r="B23" s="121" t="s">
        <v>81</v>
      </c>
      <c r="C23" s="122"/>
      <c r="D23" s="122"/>
      <c r="E23" s="122"/>
      <c r="F23" s="122"/>
      <c r="G23" s="122"/>
      <c r="H23" s="122"/>
      <c r="I23" s="122"/>
      <c r="J23" s="122"/>
      <c r="K23" s="122"/>
      <c r="L23" s="122"/>
      <c r="M23" s="122"/>
      <c r="N23" s="123"/>
      <c r="O23" s="123"/>
      <c r="P23" s="123"/>
      <c r="Q23" s="124"/>
      <c r="S23" s="83"/>
      <c r="T23" s="2"/>
    </row>
    <row r="24" spans="2:20" ht="43.5" customHeight="1" thickTop="1" thickBot="1" x14ac:dyDescent="0.25">
      <c r="B24" s="105" t="s">
        <v>126</v>
      </c>
      <c r="C24" s="106"/>
      <c r="D24" s="75"/>
      <c r="E24" s="105" t="s">
        <v>111</v>
      </c>
      <c r="F24" s="106"/>
      <c r="G24" s="33">
        <f>D51*D42*D33*D24</f>
        <v>0</v>
      </c>
      <c r="H24" s="109" t="s">
        <v>87</v>
      </c>
      <c r="I24" s="110"/>
      <c r="J24" s="111"/>
      <c r="K24" s="112"/>
      <c r="L24" s="25" t="s">
        <v>88</v>
      </c>
      <c r="M24" s="34">
        <f>SUM(O20:O22)+(M33*D24)</f>
        <v>0</v>
      </c>
      <c r="N24" s="55" t="s">
        <v>80</v>
      </c>
      <c r="O24" s="57">
        <f>SUM(Q20:Q22)+(O33*D24)</f>
        <v>0</v>
      </c>
      <c r="P24" s="55" t="s">
        <v>78</v>
      </c>
      <c r="Q24" s="56" t="e">
        <f>O24/(D51*D42*D33*D24)</f>
        <v>#DIV/0!</v>
      </c>
      <c r="S24" s="83"/>
      <c r="T24" s="2"/>
    </row>
    <row r="25" spans="2:20" ht="43.5" customHeight="1" thickTop="1" x14ac:dyDescent="0.2">
      <c r="B25" s="105" t="s">
        <v>23</v>
      </c>
      <c r="C25" s="106"/>
      <c r="D25" s="107" t="s">
        <v>9</v>
      </c>
      <c r="E25" s="108"/>
      <c r="F25" s="25" t="s">
        <v>24</v>
      </c>
      <c r="G25" s="93"/>
      <c r="H25" s="113"/>
      <c r="I25" s="113"/>
      <c r="J25" s="113"/>
      <c r="K25" s="113"/>
      <c r="L25" s="113"/>
      <c r="M25" s="113"/>
      <c r="N25" s="114"/>
      <c r="O25" s="115" t="s">
        <v>79</v>
      </c>
      <c r="P25" s="115"/>
      <c r="Q25" s="116"/>
      <c r="S25" s="84"/>
      <c r="T25" s="2"/>
    </row>
    <row r="26" spans="2:20" ht="15" customHeight="1" x14ac:dyDescent="0.2"/>
    <row r="27" spans="2:20" ht="21.75" customHeight="1" x14ac:dyDescent="0.2">
      <c r="B27" s="95" t="s">
        <v>460</v>
      </c>
      <c r="C27" s="96"/>
      <c r="D27" s="96"/>
      <c r="E27" s="96"/>
      <c r="F27" s="96"/>
      <c r="G27" s="96"/>
      <c r="H27" s="96"/>
      <c r="I27" s="96"/>
      <c r="J27" s="96"/>
      <c r="K27" s="96"/>
      <c r="L27" s="96"/>
      <c r="M27" s="96"/>
      <c r="N27" s="96"/>
      <c r="O27" s="96"/>
      <c r="P27" s="96"/>
      <c r="Q27" s="96"/>
    </row>
    <row r="28" spans="2:20" ht="33.75" customHeight="1" outlineLevel="1" x14ac:dyDescent="0.2">
      <c r="B28" s="26"/>
      <c r="C28" s="25" t="s">
        <v>17</v>
      </c>
      <c r="D28" s="25" t="s">
        <v>18</v>
      </c>
      <c r="E28" s="25" t="s">
        <v>112</v>
      </c>
      <c r="F28" s="25" t="s">
        <v>169</v>
      </c>
      <c r="G28" s="25" t="s">
        <v>62</v>
      </c>
      <c r="H28" s="105" t="s">
        <v>63</v>
      </c>
      <c r="I28" s="106"/>
      <c r="J28" s="38" t="s">
        <v>64</v>
      </c>
      <c r="K28" s="25" t="s">
        <v>179</v>
      </c>
      <c r="L28" s="25" t="s">
        <v>19</v>
      </c>
      <c r="M28" s="25" t="s">
        <v>20</v>
      </c>
      <c r="N28" s="25" t="s">
        <v>21</v>
      </c>
      <c r="O28" s="25" t="s">
        <v>22</v>
      </c>
      <c r="P28" s="25" t="s">
        <v>72</v>
      </c>
      <c r="Q28" s="25" t="s">
        <v>73</v>
      </c>
      <c r="S28" s="73" t="s">
        <v>25</v>
      </c>
      <c r="T28" s="2"/>
    </row>
    <row r="29" spans="2:20" ht="43.5" customHeight="1" outlineLevel="1" x14ac:dyDescent="0.2">
      <c r="B29" s="25" t="s">
        <v>76</v>
      </c>
      <c r="C29" s="74" t="s">
        <v>9</v>
      </c>
      <c r="D29" s="74" t="s">
        <v>9</v>
      </c>
      <c r="E29" s="75"/>
      <c r="F29" s="76">
        <v>1</v>
      </c>
      <c r="G29" s="77"/>
      <c r="H29" s="93"/>
      <c r="I29" s="94"/>
      <c r="J29" s="78"/>
      <c r="K29" s="79"/>
      <c r="L29" s="80"/>
      <c r="M29" s="80"/>
      <c r="N29" s="80"/>
      <c r="O29" s="81"/>
      <c r="P29" s="82"/>
      <c r="Q29" s="32">
        <f>E29*P29/F29</f>
        <v>0</v>
      </c>
      <c r="S29" s="85"/>
      <c r="T29" s="2"/>
    </row>
    <row r="30" spans="2:20" ht="43.5" customHeight="1" outlineLevel="1" x14ac:dyDescent="0.2">
      <c r="B30" s="25" t="s">
        <v>76</v>
      </c>
      <c r="C30" s="74" t="s">
        <v>9</v>
      </c>
      <c r="D30" s="74" t="s">
        <v>9</v>
      </c>
      <c r="E30" s="75"/>
      <c r="F30" s="76">
        <v>1</v>
      </c>
      <c r="G30" s="77"/>
      <c r="H30" s="93"/>
      <c r="I30" s="94"/>
      <c r="J30" s="78"/>
      <c r="K30" s="79"/>
      <c r="L30" s="80"/>
      <c r="M30" s="80"/>
      <c r="N30" s="80"/>
      <c r="O30" s="81"/>
      <c r="P30" s="82"/>
      <c r="Q30" s="32">
        <f>E30*P30/F30</f>
        <v>0</v>
      </c>
      <c r="S30" s="85"/>
      <c r="T30" s="2"/>
    </row>
    <row r="31" spans="2:20" ht="43.5" customHeight="1" outlineLevel="1" x14ac:dyDescent="0.2">
      <c r="B31" s="25" t="s">
        <v>77</v>
      </c>
      <c r="C31" s="74" t="s">
        <v>9</v>
      </c>
      <c r="D31" s="74" t="s">
        <v>9</v>
      </c>
      <c r="E31" s="75"/>
      <c r="F31" s="76">
        <v>1</v>
      </c>
      <c r="G31" s="77"/>
      <c r="H31" s="93"/>
      <c r="I31" s="94"/>
      <c r="J31" s="78"/>
      <c r="K31" s="79"/>
      <c r="L31" s="80"/>
      <c r="M31" s="80"/>
      <c r="N31" s="80"/>
      <c r="O31" s="81"/>
      <c r="P31" s="82"/>
      <c r="Q31" s="32">
        <f>E31*P31/F31</f>
        <v>0</v>
      </c>
      <c r="S31" s="85"/>
      <c r="T31" s="2"/>
    </row>
    <row r="32" spans="2:20" ht="21.75" customHeight="1" outlineLevel="1" x14ac:dyDescent="0.2">
      <c r="B32" s="121" t="s">
        <v>94</v>
      </c>
      <c r="C32" s="122"/>
      <c r="D32" s="122"/>
      <c r="E32" s="122"/>
      <c r="F32" s="122"/>
      <c r="G32" s="122"/>
      <c r="H32" s="122"/>
      <c r="I32" s="122"/>
      <c r="J32" s="122"/>
      <c r="K32" s="122"/>
      <c r="L32" s="122"/>
      <c r="M32" s="122"/>
      <c r="N32" s="122"/>
      <c r="O32" s="122"/>
      <c r="P32" s="122"/>
      <c r="Q32" s="143"/>
      <c r="S32" s="85"/>
      <c r="T32" s="2"/>
    </row>
    <row r="33" spans="2:20" ht="43.5" customHeight="1" outlineLevel="1" x14ac:dyDescent="0.2">
      <c r="B33" s="105" t="s">
        <v>96</v>
      </c>
      <c r="C33" s="106"/>
      <c r="D33" s="75">
        <v>1</v>
      </c>
      <c r="E33" s="105" t="s">
        <v>99</v>
      </c>
      <c r="F33" s="106"/>
      <c r="G33" s="75"/>
      <c r="H33" s="105" t="s">
        <v>100</v>
      </c>
      <c r="I33" s="106"/>
      <c r="J33" s="111"/>
      <c r="K33" s="112"/>
      <c r="L33" s="25" t="s">
        <v>102</v>
      </c>
      <c r="M33" s="34">
        <f>SUM(O29:O31)+(M42*D33)</f>
        <v>0</v>
      </c>
      <c r="N33" s="25" t="s">
        <v>104</v>
      </c>
      <c r="O33" s="32">
        <f>SUM(Q29:Q31)+(O42*D33)</f>
        <v>0</v>
      </c>
      <c r="P33" s="25" t="s">
        <v>106</v>
      </c>
      <c r="Q33" s="32" t="e">
        <f>O33/(D51*D42*D33)</f>
        <v>#DIV/0!</v>
      </c>
      <c r="S33" s="85"/>
      <c r="T33" s="2"/>
    </row>
    <row r="34" spans="2:20" ht="43.5" customHeight="1" outlineLevel="1" x14ac:dyDescent="0.2">
      <c r="B34" s="105" t="s">
        <v>23</v>
      </c>
      <c r="C34" s="106"/>
      <c r="D34" s="107" t="s">
        <v>9</v>
      </c>
      <c r="E34" s="108"/>
      <c r="F34" s="25" t="s">
        <v>24</v>
      </c>
      <c r="G34" s="93"/>
      <c r="H34" s="113"/>
      <c r="I34" s="113"/>
      <c r="J34" s="113"/>
      <c r="K34" s="113"/>
      <c r="L34" s="113"/>
      <c r="M34" s="113"/>
      <c r="N34" s="113"/>
      <c r="O34" s="113"/>
      <c r="P34" s="113"/>
      <c r="Q34" s="94"/>
      <c r="S34" s="84"/>
      <c r="T34" s="2"/>
    </row>
    <row r="35" spans="2:20" ht="15" customHeight="1" x14ac:dyDescent="0.2"/>
    <row r="36" spans="2:20" ht="21.75" customHeight="1" x14ac:dyDescent="0.2">
      <c r="B36" s="95" t="s">
        <v>461</v>
      </c>
      <c r="C36" s="96"/>
      <c r="D36" s="96"/>
      <c r="E36" s="96"/>
      <c r="F36" s="96"/>
      <c r="G36" s="96"/>
      <c r="H36" s="96"/>
      <c r="I36" s="96"/>
      <c r="J36" s="96"/>
      <c r="K36" s="96"/>
      <c r="L36" s="96"/>
      <c r="M36" s="96"/>
      <c r="N36" s="96"/>
      <c r="O36" s="96"/>
      <c r="P36" s="96"/>
      <c r="Q36" s="96"/>
    </row>
    <row r="37" spans="2:20" ht="33.75" customHeight="1" outlineLevel="1" x14ac:dyDescent="0.2">
      <c r="B37" s="26"/>
      <c r="C37" s="25" t="s">
        <v>17</v>
      </c>
      <c r="D37" s="25" t="s">
        <v>18</v>
      </c>
      <c r="E37" s="25" t="s">
        <v>112</v>
      </c>
      <c r="F37" s="25" t="s">
        <v>169</v>
      </c>
      <c r="G37" s="25" t="s">
        <v>62</v>
      </c>
      <c r="H37" s="105" t="s">
        <v>63</v>
      </c>
      <c r="I37" s="106"/>
      <c r="J37" s="38" t="s">
        <v>64</v>
      </c>
      <c r="K37" s="25" t="s">
        <v>179</v>
      </c>
      <c r="L37" s="25" t="s">
        <v>19</v>
      </c>
      <c r="M37" s="25" t="s">
        <v>20</v>
      </c>
      <c r="N37" s="25" t="s">
        <v>21</v>
      </c>
      <c r="O37" s="25" t="s">
        <v>22</v>
      </c>
      <c r="P37" s="25" t="s">
        <v>72</v>
      </c>
      <c r="Q37" s="25" t="s">
        <v>73</v>
      </c>
      <c r="S37" s="86" t="s">
        <v>26</v>
      </c>
    </row>
    <row r="38" spans="2:20" ht="43.5" customHeight="1" outlineLevel="1" x14ac:dyDescent="0.2">
      <c r="B38" s="25" t="s">
        <v>76</v>
      </c>
      <c r="C38" s="74" t="s">
        <v>9</v>
      </c>
      <c r="D38" s="74" t="s">
        <v>9</v>
      </c>
      <c r="E38" s="75"/>
      <c r="F38" s="76">
        <v>1</v>
      </c>
      <c r="G38" s="77"/>
      <c r="H38" s="93"/>
      <c r="I38" s="94"/>
      <c r="J38" s="78"/>
      <c r="K38" s="79"/>
      <c r="L38" s="80"/>
      <c r="M38" s="80"/>
      <c r="N38" s="80"/>
      <c r="O38" s="81"/>
      <c r="P38" s="82"/>
      <c r="Q38" s="32">
        <f>E38*P38/F38</f>
        <v>0</v>
      </c>
      <c r="S38" s="85"/>
    </row>
    <row r="39" spans="2:20" ht="43.5" customHeight="1" outlineLevel="1" x14ac:dyDescent="0.2">
      <c r="B39" s="25" t="s">
        <v>76</v>
      </c>
      <c r="C39" s="74" t="s">
        <v>9</v>
      </c>
      <c r="D39" s="74" t="s">
        <v>9</v>
      </c>
      <c r="E39" s="75"/>
      <c r="F39" s="76">
        <v>1</v>
      </c>
      <c r="G39" s="77"/>
      <c r="H39" s="93"/>
      <c r="I39" s="94"/>
      <c r="J39" s="78"/>
      <c r="K39" s="79"/>
      <c r="L39" s="80"/>
      <c r="M39" s="80"/>
      <c r="N39" s="80"/>
      <c r="O39" s="81"/>
      <c r="P39" s="82"/>
      <c r="Q39" s="32">
        <f>E39*P39/F39</f>
        <v>0</v>
      </c>
      <c r="S39" s="85"/>
    </row>
    <row r="40" spans="2:20" ht="43.5" customHeight="1" outlineLevel="1" x14ac:dyDescent="0.2">
      <c r="B40" s="25" t="s">
        <v>77</v>
      </c>
      <c r="C40" s="74" t="s">
        <v>9</v>
      </c>
      <c r="D40" s="74" t="s">
        <v>9</v>
      </c>
      <c r="E40" s="75"/>
      <c r="F40" s="76">
        <v>1</v>
      </c>
      <c r="G40" s="77"/>
      <c r="H40" s="93"/>
      <c r="I40" s="94"/>
      <c r="J40" s="78"/>
      <c r="K40" s="79"/>
      <c r="L40" s="80"/>
      <c r="M40" s="80"/>
      <c r="N40" s="80"/>
      <c r="O40" s="81"/>
      <c r="P40" s="82"/>
      <c r="Q40" s="32">
        <f>E40*P40/F40</f>
        <v>0</v>
      </c>
      <c r="S40" s="85"/>
    </row>
    <row r="41" spans="2:20" ht="21.75" customHeight="1" outlineLevel="1" x14ac:dyDescent="0.2">
      <c r="B41" s="121" t="s">
        <v>95</v>
      </c>
      <c r="C41" s="122"/>
      <c r="D41" s="122"/>
      <c r="E41" s="122"/>
      <c r="F41" s="122"/>
      <c r="G41" s="122"/>
      <c r="H41" s="122"/>
      <c r="I41" s="122"/>
      <c r="J41" s="122"/>
      <c r="K41" s="122"/>
      <c r="L41" s="122"/>
      <c r="M41" s="122"/>
      <c r="N41" s="122"/>
      <c r="O41" s="122"/>
      <c r="P41" s="122"/>
      <c r="Q41" s="143"/>
      <c r="S41" s="85"/>
    </row>
    <row r="42" spans="2:20" ht="43.5" customHeight="1" outlineLevel="1" x14ac:dyDescent="0.2">
      <c r="B42" s="105" t="s">
        <v>97</v>
      </c>
      <c r="C42" s="106"/>
      <c r="D42" s="75">
        <v>1</v>
      </c>
      <c r="E42" s="105" t="s">
        <v>98</v>
      </c>
      <c r="F42" s="106"/>
      <c r="G42" s="75"/>
      <c r="H42" s="105" t="s">
        <v>101</v>
      </c>
      <c r="I42" s="106"/>
      <c r="J42" s="111"/>
      <c r="K42" s="112"/>
      <c r="L42" s="25" t="s">
        <v>103</v>
      </c>
      <c r="M42" s="34">
        <f>SUM(O38:O40)+(M51*D42)</f>
        <v>0</v>
      </c>
      <c r="N42" s="25" t="s">
        <v>105</v>
      </c>
      <c r="O42" s="32">
        <f>SUM(Q38:Q40)+(O51*D42)</f>
        <v>0</v>
      </c>
      <c r="P42" s="25" t="s">
        <v>107</v>
      </c>
      <c r="Q42" s="32" t="e">
        <f>O42/(D51*D42)</f>
        <v>#DIV/0!</v>
      </c>
      <c r="S42" s="85"/>
    </row>
    <row r="43" spans="2:20" ht="43.5" customHeight="1" outlineLevel="1" x14ac:dyDescent="0.2">
      <c r="B43" s="105" t="s">
        <v>23</v>
      </c>
      <c r="C43" s="106"/>
      <c r="D43" s="107" t="s">
        <v>9</v>
      </c>
      <c r="E43" s="108"/>
      <c r="F43" s="25" t="s">
        <v>24</v>
      </c>
      <c r="G43" s="93"/>
      <c r="H43" s="113"/>
      <c r="I43" s="113"/>
      <c r="J43" s="113"/>
      <c r="K43" s="113"/>
      <c r="L43" s="113"/>
      <c r="M43" s="113"/>
      <c r="N43" s="113"/>
      <c r="O43" s="113"/>
      <c r="P43" s="113"/>
      <c r="Q43" s="94"/>
      <c r="S43" s="84"/>
    </row>
    <row r="44" spans="2:20" ht="15" customHeight="1" x14ac:dyDescent="0.2"/>
    <row r="45" spans="2:20" ht="21.75" customHeight="1" x14ac:dyDescent="0.2">
      <c r="B45" s="95" t="s">
        <v>61</v>
      </c>
      <c r="C45" s="96"/>
      <c r="D45" s="96"/>
      <c r="E45" s="96"/>
      <c r="F45" s="96"/>
      <c r="G45" s="96"/>
      <c r="H45" s="96"/>
      <c r="I45" s="96"/>
      <c r="J45" s="96"/>
      <c r="K45" s="96"/>
      <c r="L45" s="96"/>
      <c r="M45" s="96"/>
      <c r="N45" s="96"/>
      <c r="O45" s="96"/>
      <c r="P45" s="96"/>
      <c r="Q45" s="96"/>
    </row>
    <row r="46" spans="2:20" ht="33.75" customHeight="1" x14ac:dyDescent="0.2">
      <c r="B46" s="26"/>
      <c r="C46" s="25" t="s">
        <v>17</v>
      </c>
      <c r="D46" s="25" t="s">
        <v>18</v>
      </c>
      <c r="E46" s="25" t="s">
        <v>112</v>
      </c>
      <c r="F46" s="25" t="s">
        <v>169</v>
      </c>
      <c r="G46" s="25" t="s">
        <v>62</v>
      </c>
      <c r="H46" s="105" t="s">
        <v>63</v>
      </c>
      <c r="I46" s="106"/>
      <c r="J46" s="38" t="s">
        <v>64</v>
      </c>
      <c r="K46" s="25" t="s">
        <v>179</v>
      </c>
      <c r="L46" s="25" t="s">
        <v>19</v>
      </c>
      <c r="M46" s="25" t="s">
        <v>20</v>
      </c>
      <c r="N46" s="25" t="s">
        <v>21</v>
      </c>
      <c r="O46" s="25" t="s">
        <v>22</v>
      </c>
      <c r="P46" s="25" t="s">
        <v>72</v>
      </c>
      <c r="Q46" s="25" t="s">
        <v>73</v>
      </c>
      <c r="S46" s="73" t="s">
        <v>74</v>
      </c>
      <c r="T46" s="2"/>
    </row>
    <row r="47" spans="2:20" ht="43.5" customHeight="1" x14ac:dyDescent="0.2">
      <c r="B47" s="25" t="s">
        <v>76</v>
      </c>
      <c r="C47" s="74" t="s">
        <v>9</v>
      </c>
      <c r="D47" s="74" t="s">
        <v>9</v>
      </c>
      <c r="E47" s="75"/>
      <c r="F47" s="76">
        <v>1</v>
      </c>
      <c r="G47" s="77"/>
      <c r="H47" s="93"/>
      <c r="I47" s="94"/>
      <c r="J47" s="78"/>
      <c r="K47" s="79"/>
      <c r="L47" s="80"/>
      <c r="M47" s="80"/>
      <c r="N47" s="80"/>
      <c r="O47" s="81"/>
      <c r="P47" s="82"/>
      <c r="Q47" s="32">
        <f>E47*P47/F47</f>
        <v>0</v>
      </c>
      <c r="S47" s="83"/>
      <c r="T47" s="2"/>
    </row>
    <row r="48" spans="2:20" ht="43.5" customHeight="1" x14ac:dyDescent="0.2">
      <c r="B48" s="25" t="s">
        <v>76</v>
      </c>
      <c r="C48" s="74" t="s">
        <v>9</v>
      </c>
      <c r="D48" s="74" t="s">
        <v>9</v>
      </c>
      <c r="E48" s="75"/>
      <c r="F48" s="76">
        <v>1</v>
      </c>
      <c r="G48" s="77"/>
      <c r="H48" s="93"/>
      <c r="I48" s="94"/>
      <c r="J48" s="78"/>
      <c r="K48" s="79"/>
      <c r="L48" s="80"/>
      <c r="M48" s="80"/>
      <c r="N48" s="80"/>
      <c r="O48" s="81"/>
      <c r="P48" s="82"/>
      <c r="Q48" s="32">
        <f>E48*P48/F48</f>
        <v>0</v>
      </c>
      <c r="S48" s="83"/>
      <c r="T48" s="2"/>
    </row>
    <row r="49" spans="2:20" ht="43.5" customHeight="1" x14ac:dyDescent="0.2">
      <c r="B49" s="25" t="s">
        <v>77</v>
      </c>
      <c r="C49" s="74" t="s">
        <v>9</v>
      </c>
      <c r="D49" s="74" t="s">
        <v>9</v>
      </c>
      <c r="E49" s="75"/>
      <c r="F49" s="76">
        <v>1</v>
      </c>
      <c r="G49" s="77"/>
      <c r="H49" s="93"/>
      <c r="I49" s="94"/>
      <c r="J49" s="78"/>
      <c r="K49" s="79"/>
      <c r="L49" s="80"/>
      <c r="M49" s="80"/>
      <c r="N49" s="80"/>
      <c r="O49" s="81"/>
      <c r="P49" s="82"/>
      <c r="Q49" s="32">
        <f>E49*P49/F49</f>
        <v>0</v>
      </c>
      <c r="S49" s="83"/>
      <c r="T49" s="2"/>
    </row>
    <row r="50" spans="2:20" ht="21.75" customHeight="1" x14ac:dyDescent="0.2">
      <c r="B50" s="121" t="s">
        <v>85</v>
      </c>
      <c r="C50" s="122"/>
      <c r="D50" s="122"/>
      <c r="E50" s="122"/>
      <c r="F50" s="122"/>
      <c r="G50" s="122"/>
      <c r="H50" s="122"/>
      <c r="I50" s="122"/>
      <c r="J50" s="122"/>
      <c r="K50" s="122"/>
      <c r="L50" s="122"/>
      <c r="M50" s="122"/>
      <c r="N50" s="122"/>
      <c r="O50" s="122"/>
      <c r="P50" s="122"/>
      <c r="Q50" s="143"/>
      <c r="S50" s="83"/>
      <c r="T50" s="2"/>
    </row>
    <row r="51" spans="2:20" ht="43.5" customHeight="1" x14ac:dyDescent="0.2">
      <c r="B51" s="105" t="s">
        <v>113</v>
      </c>
      <c r="C51" s="138"/>
      <c r="D51" s="75"/>
      <c r="E51" s="105" t="s">
        <v>83</v>
      </c>
      <c r="F51" s="106"/>
      <c r="G51" s="75"/>
      <c r="H51" s="109" t="s">
        <v>86</v>
      </c>
      <c r="I51" s="110"/>
      <c r="J51" s="111"/>
      <c r="K51" s="112"/>
      <c r="L51" s="25" t="s">
        <v>89</v>
      </c>
      <c r="M51" s="34">
        <f>SUM(O47:O49)+(D51*D16)</f>
        <v>0</v>
      </c>
      <c r="N51" s="25" t="s">
        <v>84</v>
      </c>
      <c r="O51" s="32">
        <f>SUM(Q47:Q49)</f>
        <v>0</v>
      </c>
      <c r="P51" s="25" t="s">
        <v>90</v>
      </c>
      <c r="Q51" s="32" t="e">
        <f>O51/D51</f>
        <v>#DIV/0!</v>
      </c>
      <c r="S51" s="83"/>
      <c r="T51" s="2"/>
    </row>
    <row r="52" spans="2:20" ht="43.5" customHeight="1" x14ac:dyDescent="0.2">
      <c r="B52" s="105" t="s">
        <v>23</v>
      </c>
      <c r="C52" s="106"/>
      <c r="D52" s="107" t="s">
        <v>9</v>
      </c>
      <c r="E52" s="108"/>
      <c r="F52" s="25" t="s">
        <v>24</v>
      </c>
      <c r="G52" s="93"/>
      <c r="H52" s="113"/>
      <c r="I52" s="113"/>
      <c r="J52" s="113"/>
      <c r="K52" s="113"/>
      <c r="L52" s="113"/>
      <c r="M52" s="113"/>
      <c r="N52" s="113"/>
      <c r="O52" s="113"/>
      <c r="P52" s="113"/>
      <c r="Q52" s="113"/>
      <c r="R52" s="16"/>
      <c r="S52" s="84"/>
      <c r="T52" s="2"/>
    </row>
    <row r="53" spans="2:20" ht="15" customHeight="1" x14ac:dyDescent="0.2"/>
    <row r="54" spans="2:20" ht="15" customHeight="1" x14ac:dyDescent="0.2"/>
    <row r="55" spans="2:20" ht="22.5" customHeight="1" x14ac:dyDescent="0.2">
      <c r="B55" s="127" t="s">
        <v>29</v>
      </c>
      <c r="C55" s="128"/>
      <c r="D55" s="128"/>
      <c r="E55" s="128"/>
      <c r="F55" s="128"/>
      <c r="G55" s="128"/>
      <c r="H55" s="129"/>
      <c r="K55" s="127" t="s">
        <v>91</v>
      </c>
      <c r="L55" s="128"/>
      <c r="M55" s="128"/>
      <c r="N55" s="128"/>
      <c r="O55" s="128"/>
      <c r="P55" s="128"/>
      <c r="Q55" s="129"/>
    </row>
    <row r="56" spans="2:20" ht="16.5" customHeight="1" x14ac:dyDescent="0.2">
      <c r="B56" s="130" t="s">
        <v>114</v>
      </c>
      <c r="C56" s="130"/>
      <c r="D56" s="131"/>
      <c r="E56" s="131"/>
      <c r="F56" s="131"/>
      <c r="G56" s="131"/>
      <c r="H56" s="131"/>
      <c r="K56" s="132" t="s">
        <v>131</v>
      </c>
      <c r="L56" s="133"/>
      <c r="M56" s="87"/>
      <c r="N56" s="88"/>
      <c r="O56" s="88"/>
      <c r="P56" s="88"/>
      <c r="Q56" s="89"/>
    </row>
    <row r="57" spans="2:20" ht="16.5" customHeight="1" x14ac:dyDescent="0.2">
      <c r="B57" s="130"/>
      <c r="C57" s="130"/>
      <c r="D57" s="131"/>
      <c r="E57" s="131"/>
      <c r="F57" s="131"/>
      <c r="G57" s="131"/>
      <c r="H57" s="131"/>
      <c r="K57" s="134"/>
      <c r="L57" s="135"/>
      <c r="M57" s="90"/>
      <c r="N57" s="91"/>
      <c r="O57" s="91"/>
      <c r="P57" s="91"/>
      <c r="Q57" s="92"/>
    </row>
    <row r="58" spans="2:20" ht="16.5" customHeight="1" x14ac:dyDescent="0.2">
      <c r="B58" s="130"/>
      <c r="C58" s="130"/>
      <c r="D58" s="131"/>
      <c r="E58" s="131"/>
      <c r="F58" s="131"/>
      <c r="G58" s="131"/>
      <c r="H58" s="131"/>
      <c r="K58" s="134"/>
      <c r="L58" s="135"/>
      <c r="M58" s="91"/>
      <c r="N58" s="63"/>
      <c r="O58" s="91"/>
      <c r="P58" s="91"/>
      <c r="Q58" s="92"/>
    </row>
    <row r="59" spans="2:20" ht="16.5" customHeight="1" x14ac:dyDescent="0.2">
      <c r="B59" s="130"/>
      <c r="C59" s="130"/>
      <c r="D59" s="131"/>
      <c r="E59" s="131"/>
      <c r="F59" s="131"/>
      <c r="G59" s="131"/>
      <c r="H59" s="131"/>
      <c r="K59" s="136"/>
      <c r="L59" s="137"/>
      <c r="M59" s="139" t="s">
        <v>129</v>
      </c>
      <c r="N59" s="140"/>
      <c r="O59" s="141" t="s">
        <v>132</v>
      </c>
      <c r="P59" s="141"/>
      <c r="Q59" s="142"/>
    </row>
    <row r="60" spans="2:20" ht="16.5" customHeight="1" x14ac:dyDescent="0.2">
      <c r="B60" s="130" t="s">
        <v>115</v>
      </c>
      <c r="C60" s="130"/>
      <c r="D60" s="131"/>
      <c r="E60" s="131"/>
      <c r="F60" s="131"/>
      <c r="G60" s="131"/>
      <c r="H60" s="131"/>
      <c r="K60" s="132" t="s">
        <v>130</v>
      </c>
      <c r="L60" s="133"/>
      <c r="M60" s="87"/>
      <c r="N60" s="88"/>
      <c r="O60" s="88"/>
      <c r="P60" s="88"/>
      <c r="Q60" s="89"/>
    </row>
    <row r="61" spans="2:20" ht="16.5" customHeight="1" x14ac:dyDescent="0.2">
      <c r="B61" s="130"/>
      <c r="C61" s="130"/>
      <c r="D61" s="131"/>
      <c r="E61" s="131"/>
      <c r="F61" s="131"/>
      <c r="G61" s="131"/>
      <c r="H61" s="131"/>
      <c r="K61" s="134"/>
      <c r="L61" s="135"/>
      <c r="M61" s="90"/>
      <c r="N61" s="91"/>
      <c r="O61" s="91"/>
      <c r="P61" s="91"/>
      <c r="Q61" s="92"/>
    </row>
    <row r="62" spans="2:20" ht="16.5" customHeight="1" x14ac:dyDescent="0.2">
      <c r="B62" s="130"/>
      <c r="C62" s="130"/>
      <c r="D62" s="131"/>
      <c r="E62" s="131"/>
      <c r="F62" s="131"/>
      <c r="G62" s="131"/>
      <c r="H62" s="131"/>
      <c r="K62" s="134"/>
      <c r="L62" s="135"/>
      <c r="M62" s="91"/>
      <c r="N62" s="63"/>
      <c r="O62" s="91"/>
      <c r="P62" s="91"/>
      <c r="Q62" s="92"/>
    </row>
    <row r="63" spans="2:20" ht="16.5" customHeight="1" x14ac:dyDescent="0.2">
      <c r="B63" s="130"/>
      <c r="C63" s="130"/>
      <c r="D63" s="131"/>
      <c r="E63" s="131"/>
      <c r="F63" s="131"/>
      <c r="G63" s="131"/>
      <c r="H63" s="131"/>
      <c r="K63" s="136"/>
      <c r="L63" s="137"/>
      <c r="M63" s="139" t="s">
        <v>129</v>
      </c>
      <c r="N63" s="140"/>
      <c r="O63" s="141" t="s">
        <v>132</v>
      </c>
      <c r="P63" s="141"/>
      <c r="Q63" s="142"/>
    </row>
  </sheetData>
  <sheetProtection algorithmName="SHA-512" hashValue="vO8IxnThh4cw43q6oykb2St52fCwzA6+70fKK8ObyT5JIeXPNlE7/mXeo9sLxl/r+aq6UAJVesQq0yWvVJiGHw==" saltValue="d6gIUHte+KZuByWQVsYrEQ==" spinCount="100000" sheet="1" selectLockedCells="1"/>
  <mergeCells count="110">
    <mergeCell ref="P10:Q10"/>
    <mergeCell ref="P11:Q11"/>
    <mergeCell ref="B13:H13"/>
    <mergeCell ref="G14:H14"/>
    <mergeCell ref="J13:Q13"/>
    <mergeCell ref="D9:E11"/>
    <mergeCell ref="N2:O2"/>
    <mergeCell ref="L9:N11"/>
    <mergeCell ref="G10:H10"/>
    <mergeCell ref="G11:H11"/>
    <mergeCell ref="B6:H6"/>
    <mergeCell ref="B14:C14"/>
    <mergeCell ref="D14:E14"/>
    <mergeCell ref="B7:C7"/>
    <mergeCell ref="B8:C8"/>
    <mergeCell ref="G7:H7"/>
    <mergeCell ref="G8:H8"/>
    <mergeCell ref="G9:H9"/>
    <mergeCell ref="N3:O3"/>
    <mergeCell ref="B15:C15"/>
    <mergeCell ref="B16:C16"/>
    <mergeCell ref="E16:F16"/>
    <mergeCell ref="D43:E43"/>
    <mergeCell ref="G43:Q43"/>
    <mergeCell ref="J3:J4"/>
    <mergeCell ref="K3:K4"/>
    <mergeCell ref="B42:C42"/>
    <mergeCell ref="E42:F42"/>
    <mergeCell ref="J7:L7"/>
    <mergeCell ref="J8:L8"/>
    <mergeCell ref="M8:N8"/>
    <mergeCell ref="L14:N14"/>
    <mergeCell ref="P14:Q14"/>
    <mergeCell ref="B1:I3"/>
    <mergeCell ref="J14:K14"/>
    <mergeCell ref="J6:Q6"/>
    <mergeCell ref="P7:Q7"/>
    <mergeCell ref="P8:Q8"/>
    <mergeCell ref="J9:K11"/>
    <mergeCell ref="P9:Q9"/>
    <mergeCell ref="D7:E7"/>
    <mergeCell ref="B9:C11"/>
    <mergeCell ref="D8:E8"/>
    <mergeCell ref="B50:Q50"/>
    <mergeCell ref="B41:Q41"/>
    <mergeCell ref="B27:Q27"/>
    <mergeCell ref="B32:Q32"/>
    <mergeCell ref="B43:C43"/>
    <mergeCell ref="H42:I42"/>
    <mergeCell ref="J42:K42"/>
    <mergeCell ref="B33:C33"/>
    <mergeCell ref="E33:F33"/>
    <mergeCell ref="H33:I33"/>
    <mergeCell ref="J33:K33"/>
    <mergeCell ref="B34:C34"/>
    <mergeCell ref="D34:E34"/>
    <mergeCell ref="G34:Q34"/>
    <mergeCell ref="B36:Q36"/>
    <mergeCell ref="H37:I37"/>
    <mergeCell ref="H38:I38"/>
    <mergeCell ref="H39:I39"/>
    <mergeCell ref="H40:I40"/>
    <mergeCell ref="H46:I46"/>
    <mergeCell ref="H47:I47"/>
    <mergeCell ref="H48:I48"/>
    <mergeCell ref="H49:I49"/>
    <mergeCell ref="H28:I28"/>
    <mergeCell ref="B55:H55"/>
    <mergeCell ref="B56:C59"/>
    <mergeCell ref="B60:C63"/>
    <mergeCell ref="D56:H59"/>
    <mergeCell ref="D60:H63"/>
    <mergeCell ref="K55:Q55"/>
    <mergeCell ref="K56:L59"/>
    <mergeCell ref="K60:L63"/>
    <mergeCell ref="H51:I51"/>
    <mergeCell ref="J51:K51"/>
    <mergeCell ref="B51:C51"/>
    <mergeCell ref="E51:F51"/>
    <mergeCell ref="B52:C52"/>
    <mergeCell ref="D52:E52"/>
    <mergeCell ref="G52:Q52"/>
    <mergeCell ref="M63:N63"/>
    <mergeCell ref="O63:Q63"/>
    <mergeCell ref="M59:N59"/>
    <mergeCell ref="O59:Q59"/>
    <mergeCell ref="H29:I29"/>
    <mergeCell ref="H30:I30"/>
    <mergeCell ref="H31:I31"/>
    <mergeCell ref="B45:Q45"/>
    <mergeCell ref="D15:E15"/>
    <mergeCell ref="G15:H15"/>
    <mergeCell ref="G16:H16"/>
    <mergeCell ref="B18:Q18"/>
    <mergeCell ref="P16:Q16"/>
    <mergeCell ref="B24:C24"/>
    <mergeCell ref="E24:F24"/>
    <mergeCell ref="D25:E25"/>
    <mergeCell ref="B25:C25"/>
    <mergeCell ref="H24:I24"/>
    <mergeCell ref="J24:K24"/>
    <mergeCell ref="G25:N25"/>
    <mergeCell ref="O25:Q25"/>
    <mergeCell ref="J15:K16"/>
    <mergeCell ref="B23:Q23"/>
    <mergeCell ref="P15:Q15"/>
    <mergeCell ref="H19:I19"/>
    <mergeCell ref="H20:I20"/>
    <mergeCell ref="H21:I21"/>
    <mergeCell ref="H22:I22"/>
  </mergeCells>
  <dataValidations count="6">
    <dataValidation type="list" allowBlank="1" showInputMessage="1" showErrorMessage="1" sqref="D25 D52 D34 D43" xr:uid="{33E045DE-BBFD-40F2-89D5-A688031C6B6D}">
      <formula1>Special_Requirements</formula1>
    </dataValidation>
    <dataValidation type="list" allowBlank="1" showInputMessage="1" showErrorMessage="1" sqref="C29:C31 C38:C40 C20:C22 C47:C49" xr:uid="{FDC9E03B-9CCF-4297-BFA4-65D7DD5F820B}">
      <formula1>Type</formula1>
    </dataValidation>
    <dataValidation type="list" allowBlank="1" showInputMessage="1" showErrorMessage="1" sqref="D20:D22 D38:D40 D29:D31 D47:D49" xr:uid="{8C46FED2-FF20-4F93-8C55-098FB16CF056}">
      <formula1>Ownership</formula1>
    </dataValidation>
    <dataValidation type="list" allowBlank="1" showInputMessage="1" showErrorMessage="1" sqref="L14" xr:uid="{FF9395AC-1672-4B4D-9585-E4B392421949}">
      <formula1>Stack_Factor</formula1>
    </dataValidation>
    <dataValidation type="list" allowBlank="1" showInputMessage="1" showErrorMessage="1" sqref="K3" xr:uid="{BA181992-A9C1-443E-9F47-22C634B4CAD4}">
      <formula1>Currency</formula1>
    </dataValidation>
    <dataValidation type="list" allowBlank="1" showInputMessage="1" showErrorMessage="1" sqref="M7" xr:uid="{8646E059-55C1-4BE6-920F-63D76C05DB66}">
      <formula1>Plant</formula1>
    </dataValidation>
  </dataValidations>
  <pageMargins left="0.70866141732283472" right="0.70866141732283472" top="0.78740157480314965" bottom="0.78740157480314965" header="0.31496062992125984" footer="0.31496062992125984"/>
  <pageSetup paperSize="9" orientation="landscape" r:id="rId1"/>
  <headerFooter>
    <oddHeader>&amp;R&amp;"Calibri"&amp;9&amp;K0000FF MANN+HUMMEL - General&amp;1#_x000D_</oddHeader>
    <oddFooter>&amp;LMHG-SC-F-0076 / Rev. 1, Issue 06/2025
When printed this document is uncontrolled.
Please refer to Document Control Database for the latest version.&amp;CFor internal use only&amp;R&amp;P
Form Template xlsx: MHG-QU-F-0010 Rev. 3 Issue 06/2023</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33" r:id="rId5" name="Check Box 9">
              <controlPr defaultSize="0" autoFill="0" autoLine="0" autoPict="0">
                <anchor moveWithCells="1">
                  <from>
                    <xdr:col>11</xdr:col>
                    <xdr:colOff>76200</xdr:colOff>
                    <xdr:row>14</xdr:row>
                    <xdr:rowOff>142875</xdr:rowOff>
                  </from>
                  <to>
                    <xdr:col>11</xdr:col>
                    <xdr:colOff>323850</xdr:colOff>
                    <xdr:row>14</xdr:row>
                    <xdr:rowOff>361950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11</xdr:col>
                    <xdr:colOff>66675</xdr:colOff>
                    <xdr:row>15</xdr:row>
                    <xdr:rowOff>114300</xdr:rowOff>
                  </from>
                  <to>
                    <xdr:col>11</xdr:col>
                    <xdr:colOff>314325</xdr:colOff>
                    <xdr:row>15</xdr:row>
                    <xdr:rowOff>342900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12</xdr:col>
                    <xdr:colOff>66675</xdr:colOff>
                    <xdr:row>14</xdr:row>
                    <xdr:rowOff>133350</xdr:rowOff>
                  </from>
                  <to>
                    <xdr:col>12</xdr:col>
                    <xdr:colOff>314325</xdr:colOff>
                    <xdr:row>14</xdr:row>
                    <xdr:rowOff>352425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12</xdr:col>
                    <xdr:colOff>57150</xdr:colOff>
                    <xdr:row>15</xdr:row>
                    <xdr:rowOff>123825</xdr:rowOff>
                  </from>
                  <to>
                    <xdr:col>12</xdr:col>
                    <xdr:colOff>304800</xdr:colOff>
                    <xdr:row>15</xdr:row>
                    <xdr:rowOff>342900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13</xdr:col>
                    <xdr:colOff>38100</xdr:colOff>
                    <xdr:row>14</xdr:row>
                    <xdr:rowOff>142875</xdr:rowOff>
                  </from>
                  <to>
                    <xdr:col>13</xdr:col>
                    <xdr:colOff>285750</xdr:colOff>
                    <xdr:row>14</xdr:row>
                    <xdr:rowOff>361950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13</xdr:col>
                    <xdr:colOff>38100</xdr:colOff>
                    <xdr:row>15</xdr:row>
                    <xdr:rowOff>114300</xdr:rowOff>
                  </from>
                  <to>
                    <xdr:col>13</xdr:col>
                    <xdr:colOff>285750</xdr:colOff>
                    <xdr:row>15</xdr:row>
                    <xdr:rowOff>342900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16</xdr:col>
                    <xdr:colOff>485775</xdr:colOff>
                    <xdr:row>24</xdr:row>
                    <xdr:rowOff>152400</xdr:rowOff>
                  </from>
                  <to>
                    <xdr:col>16</xdr:col>
                    <xdr:colOff>723900</xdr:colOff>
                    <xdr:row>24</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06ACE-1569-4297-8634-D062D4225BFA}">
  <sheetPr>
    <tabColor rgb="FF92D050"/>
  </sheetPr>
  <dimension ref="B1:T63"/>
  <sheetViews>
    <sheetView showGridLines="0" topLeftCell="A19" zoomScale="85" zoomScaleNormal="85" workbookViewId="0">
      <selection activeCell="S37" sqref="S37"/>
    </sheetView>
  </sheetViews>
  <sheetFormatPr baseColWidth="10" defaultColWidth="11.5703125" defaultRowHeight="12" outlineLevelRow="1" x14ac:dyDescent="0.2"/>
  <cols>
    <col min="1" max="1" width="3.42578125" style="1" customWidth="1"/>
    <col min="2" max="17" width="13" style="1" customWidth="1"/>
    <col min="18" max="18" width="4.140625" style="1" customWidth="1"/>
    <col min="19" max="19" width="48.5703125" style="1" customWidth="1"/>
    <col min="20" max="20" width="18.5703125" style="1" customWidth="1"/>
    <col min="21" max="16384" width="11.5703125" style="1"/>
  </cols>
  <sheetData>
    <row r="1" spans="2:20" ht="15" customHeight="1" x14ac:dyDescent="0.25">
      <c r="B1" s="153" t="s">
        <v>75</v>
      </c>
      <c r="C1" s="153"/>
      <c r="D1" s="153"/>
      <c r="E1" s="153"/>
      <c r="F1" s="153"/>
      <c r="G1" s="153"/>
      <c r="H1" s="153"/>
      <c r="I1" s="153"/>
      <c r="K1" s="18"/>
      <c r="L1" s="8"/>
      <c r="M1" s="8"/>
      <c r="N1" s="8"/>
      <c r="O1" s="8"/>
      <c r="P1" s="8"/>
      <c r="Q1" s="8"/>
      <c r="R1" s="8"/>
      <c r="S1" s="8"/>
      <c r="T1" s="8"/>
    </row>
    <row r="2" spans="2:20" ht="24.75" customHeight="1" thickBot="1" x14ac:dyDescent="0.3">
      <c r="B2" s="153"/>
      <c r="C2" s="153"/>
      <c r="D2" s="153"/>
      <c r="E2" s="153"/>
      <c r="F2" s="153"/>
      <c r="G2" s="153"/>
      <c r="H2" s="153"/>
      <c r="I2" s="153"/>
      <c r="L2" s="8"/>
      <c r="N2" s="179" t="s">
        <v>170</v>
      </c>
      <c r="O2" s="179"/>
      <c r="P2" s="8"/>
      <c r="Q2" s="8"/>
      <c r="R2" s="8"/>
      <c r="S2" s="8"/>
      <c r="T2" s="8"/>
    </row>
    <row r="3" spans="2:20" ht="15" customHeight="1" thickTop="1" x14ac:dyDescent="0.25">
      <c r="B3" s="153"/>
      <c r="C3" s="153"/>
      <c r="D3" s="153"/>
      <c r="E3" s="153"/>
      <c r="F3" s="153"/>
      <c r="G3" s="153"/>
      <c r="H3" s="153"/>
      <c r="I3" s="153"/>
      <c r="J3" s="144" t="s">
        <v>67</v>
      </c>
      <c r="K3" s="146" t="s">
        <v>9</v>
      </c>
      <c r="L3" s="5"/>
      <c r="M3" s="5"/>
      <c r="N3" s="192" t="s">
        <v>383</v>
      </c>
      <c r="O3" s="192"/>
      <c r="P3" s="5"/>
      <c r="Q3" s="5"/>
      <c r="R3" s="5"/>
      <c r="S3" s="5"/>
      <c r="T3" s="5"/>
    </row>
    <row r="4" spans="2:20" ht="20.45" customHeight="1" thickBot="1" x14ac:dyDescent="0.3">
      <c r="B4" s="8" t="s">
        <v>171</v>
      </c>
      <c r="C4" s="37"/>
      <c r="D4" s="37"/>
      <c r="E4" s="37"/>
      <c r="F4" s="37"/>
      <c r="G4" s="37"/>
      <c r="H4" s="37"/>
      <c r="I4" s="37"/>
      <c r="J4" s="145"/>
      <c r="K4" s="147"/>
      <c r="L4" s="5"/>
      <c r="M4" s="5"/>
      <c r="N4" s="5"/>
      <c r="O4" s="5"/>
      <c r="P4" s="5"/>
      <c r="Q4" s="5"/>
      <c r="R4" s="5"/>
      <c r="S4" s="5"/>
      <c r="T4" s="5"/>
    </row>
    <row r="5" spans="2:20" ht="15" customHeight="1" thickTop="1" x14ac:dyDescent="0.25">
      <c r="B5" s="37"/>
      <c r="C5" s="37"/>
      <c r="D5" s="37"/>
      <c r="E5" s="37"/>
      <c r="F5" s="37"/>
      <c r="G5" s="37"/>
      <c r="H5" s="37"/>
      <c r="I5" s="37"/>
      <c r="J5" s="17"/>
      <c r="K5" s="19"/>
      <c r="L5" s="5"/>
      <c r="M5" s="5"/>
      <c r="N5" s="5"/>
      <c r="O5" s="5"/>
      <c r="P5" s="5"/>
      <c r="Q5" s="5"/>
      <c r="R5" s="5"/>
      <c r="S5" s="5" t="s">
        <v>168</v>
      </c>
      <c r="T5" s="5"/>
    </row>
    <row r="6" spans="2:20" ht="16.5" customHeight="1" x14ac:dyDescent="0.3">
      <c r="B6" s="154" t="s">
        <v>0</v>
      </c>
      <c r="C6" s="155"/>
      <c r="D6" s="155"/>
      <c r="E6" s="155"/>
      <c r="F6" s="155"/>
      <c r="G6" s="155"/>
      <c r="H6" s="156"/>
      <c r="I6" s="2"/>
      <c r="J6" s="154" t="s">
        <v>55</v>
      </c>
      <c r="K6" s="155"/>
      <c r="L6" s="155"/>
      <c r="M6" s="155"/>
      <c r="N6" s="155"/>
      <c r="O6" s="155"/>
      <c r="P6" s="155"/>
      <c r="Q6" s="156"/>
      <c r="R6" s="6"/>
      <c r="S6" s="52" t="s">
        <v>108</v>
      </c>
    </row>
    <row r="7" spans="2:20" ht="18" customHeight="1" x14ac:dyDescent="0.3">
      <c r="B7" s="148" t="s">
        <v>1</v>
      </c>
      <c r="C7" s="150"/>
      <c r="D7" s="166"/>
      <c r="E7" s="167"/>
      <c r="F7" s="22" t="s">
        <v>2</v>
      </c>
      <c r="G7" s="166"/>
      <c r="H7" s="167"/>
      <c r="I7" s="2"/>
      <c r="J7" s="148" t="s">
        <v>140</v>
      </c>
      <c r="K7" s="149"/>
      <c r="L7" s="149"/>
      <c r="M7" s="64" t="s">
        <v>284</v>
      </c>
      <c r="N7" s="65" t="str">
        <f>IFERROR(VLOOKUP(M7,Tabelle72[[#All],[Plant]:[Address]],2,FALSE),"")</f>
        <v/>
      </c>
      <c r="O7" s="22" t="s">
        <v>2</v>
      </c>
      <c r="P7" s="157"/>
      <c r="Q7" s="158"/>
      <c r="R7" s="2"/>
      <c r="S7" s="39" t="s">
        <v>109</v>
      </c>
    </row>
    <row r="8" spans="2:20" ht="18" customHeight="1" x14ac:dyDescent="0.3">
      <c r="B8" s="148" t="s">
        <v>128</v>
      </c>
      <c r="C8" s="150"/>
      <c r="D8" s="166"/>
      <c r="E8" s="167"/>
      <c r="F8" s="22" t="s">
        <v>3</v>
      </c>
      <c r="G8" s="166"/>
      <c r="H8" s="167"/>
      <c r="I8" s="2"/>
      <c r="J8" s="148" t="s">
        <v>133</v>
      </c>
      <c r="K8" s="149"/>
      <c r="L8" s="150"/>
      <c r="M8" s="151"/>
      <c r="N8" s="152"/>
      <c r="O8" s="22" t="s">
        <v>3</v>
      </c>
      <c r="P8" s="157"/>
      <c r="Q8" s="158"/>
      <c r="R8" s="2"/>
      <c r="S8" s="21" t="s">
        <v>110</v>
      </c>
    </row>
    <row r="9" spans="2:20" ht="18" customHeight="1" x14ac:dyDescent="0.2">
      <c r="B9" s="159" t="s">
        <v>4</v>
      </c>
      <c r="C9" s="160"/>
      <c r="D9" s="173"/>
      <c r="E9" s="174"/>
      <c r="F9" s="22" t="s">
        <v>5</v>
      </c>
      <c r="G9" s="191"/>
      <c r="H9" s="167"/>
      <c r="I9" s="2"/>
      <c r="J9" s="159" t="s">
        <v>4</v>
      </c>
      <c r="K9" s="160"/>
      <c r="L9" s="180" t="str">
        <f>IFERROR(VLOOKUP(M7,Tabelle72[[#All],[Plant]:[Address]],3,FALSE),"")</f>
        <v/>
      </c>
      <c r="M9" s="181"/>
      <c r="N9" s="182"/>
      <c r="O9" s="22" t="s">
        <v>5</v>
      </c>
      <c r="P9" s="165"/>
      <c r="Q9" s="158"/>
      <c r="R9" s="2"/>
    </row>
    <row r="10" spans="2:20" ht="18" customHeight="1" x14ac:dyDescent="0.2">
      <c r="B10" s="161"/>
      <c r="C10" s="162"/>
      <c r="D10" s="175"/>
      <c r="E10" s="176"/>
      <c r="F10" s="22" t="s">
        <v>6</v>
      </c>
      <c r="G10" s="166"/>
      <c r="H10" s="167"/>
      <c r="I10" s="2"/>
      <c r="J10" s="161"/>
      <c r="K10" s="162"/>
      <c r="L10" s="183"/>
      <c r="M10" s="184"/>
      <c r="N10" s="185"/>
      <c r="O10" s="22" t="s">
        <v>6</v>
      </c>
      <c r="P10" s="157"/>
      <c r="Q10" s="158"/>
      <c r="R10" s="2"/>
    </row>
    <row r="11" spans="2:20" ht="18" customHeight="1" x14ac:dyDescent="0.2">
      <c r="B11" s="163"/>
      <c r="C11" s="164"/>
      <c r="D11" s="177"/>
      <c r="E11" s="178"/>
      <c r="F11" s="22" t="s">
        <v>7</v>
      </c>
      <c r="G11" s="166"/>
      <c r="H11" s="167"/>
      <c r="I11" s="2"/>
      <c r="J11" s="163"/>
      <c r="K11" s="164"/>
      <c r="L11" s="186"/>
      <c r="M11" s="187"/>
      <c r="N11" s="188"/>
      <c r="O11" s="22" t="s">
        <v>7</v>
      </c>
      <c r="P11" s="157"/>
      <c r="Q11" s="158"/>
      <c r="R11" s="2"/>
    </row>
    <row r="12" spans="2:20" ht="15" customHeight="1" x14ac:dyDescent="0.2">
      <c r="Q12" s="3"/>
    </row>
    <row r="13" spans="2:20" ht="16.5" customHeight="1" x14ac:dyDescent="0.2">
      <c r="B13" s="168" t="s">
        <v>8</v>
      </c>
      <c r="C13" s="169"/>
      <c r="D13" s="169"/>
      <c r="E13" s="169"/>
      <c r="F13" s="169"/>
      <c r="G13" s="169"/>
      <c r="H13" s="170"/>
      <c r="I13" s="2"/>
      <c r="J13" s="154" t="s">
        <v>93</v>
      </c>
      <c r="K13" s="155"/>
      <c r="L13" s="155"/>
      <c r="M13" s="155"/>
      <c r="N13" s="155"/>
      <c r="O13" s="155"/>
      <c r="P13" s="155"/>
      <c r="Q13" s="156"/>
      <c r="R13" s="6"/>
    </row>
    <row r="14" spans="2:20" ht="36" customHeight="1" x14ac:dyDescent="0.2">
      <c r="B14" s="109" t="s">
        <v>82</v>
      </c>
      <c r="C14" s="110"/>
      <c r="D14" s="189"/>
      <c r="E14" s="190"/>
      <c r="F14" s="23" t="s">
        <v>68</v>
      </c>
      <c r="G14" s="171"/>
      <c r="H14" s="172"/>
      <c r="I14" s="2"/>
      <c r="J14" s="109" t="s">
        <v>56</v>
      </c>
      <c r="K14" s="110"/>
      <c r="L14" s="93" t="s">
        <v>9</v>
      </c>
      <c r="M14" s="113"/>
      <c r="N14" s="94"/>
      <c r="O14" s="24" t="s">
        <v>92</v>
      </c>
      <c r="P14" s="111"/>
      <c r="Q14" s="112"/>
      <c r="R14" s="2"/>
    </row>
    <row r="15" spans="2:20" ht="36" customHeight="1" x14ac:dyDescent="0.2">
      <c r="B15" s="109" t="s">
        <v>165</v>
      </c>
      <c r="C15" s="110"/>
      <c r="D15" s="97"/>
      <c r="E15" s="98"/>
      <c r="F15" s="25" t="s">
        <v>166</v>
      </c>
      <c r="G15" s="99"/>
      <c r="H15" s="100"/>
      <c r="I15" s="2"/>
      <c r="J15" s="117" t="s">
        <v>176</v>
      </c>
      <c r="K15" s="118"/>
      <c r="L15" s="66" t="s">
        <v>11</v>
      </c>
      <c r="M15" s="67" t="s">
        <v>12</v>
      </c>
      <c r="N15" s="68" t="s">
        <v>13</v>
      </c>
      <c r="O15" s="25" t="s">
        <v>457</v>
      </c>
      <c r="P15" s="125"/>
      <c r="Q15" s="126"/>
      <c r="R15" s="2"/>
    </row>
    <row r="16" spans="2:20" ht="36" customHeight="1" x14ac:dyDescent="0.2">
      <c r="B16" s="105" t="s">
        <v>172</v>
      </c>
      <c r="C16" s="106"/>
      <c r="D16" s="69"/>
      <c r="E16" s="105" t="s">
        <v>70</v>
      </c>
      <c r="F16" s="106"/>
      <c r="G16" s="101"/>
      <c r="H16" s="102"/>
      <c r="I16" s="2"/>
      <c r="J16" s="119"/>
      <c r="K16" s="120"/>
      <c r="L16" s="70" t="s">
        <v>14</v>
      </c>
      <c r="M16" s="71" t="s">
        <v>15</v>
      </c>
      <c r="N16" s="72" t="s">
        <v>16</v>
      </c>
      <c r="O16" s="25" t="s">
        <v>458</v>
      </c>
      <c r="P16" s="103"/>
      <c r="Q16" s="104"/>
      <c r="R16" s="2"/>
    </row>
    <row r="17" spans="2:20" ht="15" customHeight="1" x14ac:dyDescent="0.2">
      <c r="O17" s="3"/>
    </row>
    <row r="18" spans="2:20" ht="21.75" customHeight="1" x14ac:dyDescent="0.2">
      <c r="B18" s="95" t="s">
        <v>58</v>
      </c>
      <c r="C18" s="96"/>
      <c r="D18" s="96"/>
      <c r="E18" s="96"/>
      <c r="F18" s="96"/>
      <c r="G18" s="96"/>
      <c r="H18" s="96"/>
      <c r="I18" s="96"/>
      <c r="J18" s="96"/>
      <c r="K18" s="96"/>
      <c r="L18" s="96"/>
      <c r="M18" s="96"/>
      <c r="N18" s="96"/>
      <c r="O18" s="96"/>
      <c r="P18" s="96"/>
      <c r="Q18" s="96"/>
    </row>
    <row r="19" spans="2:20" ht="33.75" customHeight="1" x14ac:dyDescent="0.2">
      <c r="B19" s="26"/>
      <c r="C19" s="25" t="s">
        <v>17</v>
      </c>
      <c r="D19" s="25" t="s">
        <v>18</v>
      </c>
      <c r="E19" s="25" t="s">
        <v>112</v>
      </c>
      <c r="F19" s="25" t="s">
        <v>169</v>
      </c>
      <c r="G19" s="25" t="s">
        <v>62</v>
      </c>
      <c r="H19" s="105" t="s">
        <v>63</v>
      </c>
      <c r="I19" s="106"/>
      <c r="J19" s="38" t="s">
        <v>64</v>
      </c>
      <c r="K19" s="25" t="s">
        <v>179</v>
      </c>
      <c r="L19" s="25" t="s">
        <v>19</v>
      </c>
      <c r="M19" s="25" t="s">
        <v>20</v>
      </c>
      <c r="N19" s="25" t="s">
        <v>21</v>
      </c>
      <c r="O19" s="25" t="s">
        <v>22</v>
      </c>
      <c r="P19" s="25" t="s">
        <v>72</v>
      </c>
      <c r="Q19" s="25" t="s">
        <v>73</v>
      </c>
      <c r="S19" s="73" t="s">
        <v>71</v>
      </c>
      <c r="T19" s="2"/>
    </row>
    <row r="20" spans="2:20" ht="43.5" customHeight="1" x14ac:dyDescent="0.2">
      <c r="B20" s="25" t="s">
        <v>76</v>
      </c>
      <c r="C20" s="74" t="s">
        <v>9</v>
      </c>
      <c r="D20" s="74" t="s">
        <v>9</v>
      </c>
      <c r="E20" s="75"/>
      <c r="F20" s="76">
        <v>1</v>
      </c>
      <c r="G20" s="77"/>
      <c r="H20" s="93"/>
      <c r="I20" s="94"/>
      <c r="J20" s="78"/>
      <c r="K20" s="79"/>
      <c r="L20" s="80"/>
      <c r="M20" s="80"/>
      <c r="N20" s="80"/>
      <c r="O20" s="81"/>
      <c r="P20" s="82"/>
      <c r="Q20" s="32">
        <f>E20*P20/F20</f>
        <v>0</v>
      </c>
      <c r="S20" s="83"/>
      <c r="T20" s="2"/>
    </row>
    <row r="21" spans="2:20" ht="43.5" customHeight="1" x14ac:dyDescent="0.2">
      <c r="B21" s="25" t="s">
        <v>76</v>
      </c>
      <c r="C21" s="74" t="s">
        <v>9</v>
      </c>
      <c r="D21" s="74" t="s">
        <v>9</v>
      </c>
      <c r="E21" s="75"/>
      <c r="F21" s="76">
        <v>1</v>
      </c>
      <c r="G21" s="77"/>
      <c r="H21" s="93"/>
      <c r="I21" s="94"/>
      <c r="J21" s="78"/>
      <c r="K21" s="79"/>
      <c r="L21" s="80"/>
      <c r="M21" s="80"/>
      <c r="N21" s="80"/>
      <c r="O21" s="81"/>
      <c r="P21" s="82"/>
      <c r="Q21" s="32">
        <f>E21*P21/F21</f>
        <v>0</v>
      </c>
      <c r="S21" s="83"/>
      <c r="T21" s="2"/>
    </row>
    <row r="22" spans="2:20" ht="43.5" customHeight="1" x14ac:dyDescent="0.2">
      <c r="B22" s="25" t="s">
        <v>77</v>
      </c>
      <c r="C22" s="74" t="s">
        <v>9</v>
      </c>
      <c r="D22" s="74" t="s">
        <v>9</v>
      </c>
      <c r="E22" s="75"/>
      <c r="F22" s="76">
        <v>1</v>
      </c>
      <c r="G22" s="77"/>
      <c r="H22" s="93"/>
      <c r="I22" s="94"/>
      <c r="J22" s="78"/>
      <c r="K22" s="79"/>
      <c r="L22" s="80"/>
      <c r="M22" s="80"/>
      <c r="N22" s="80"/>
      <c r="O22" s="81"/>
      <c r="P22" s="82"/>
      <c r="Q22" s="32">
        <f>E22*P22/F22</f>
        <v>0</v>
      </c>
      <c r="S22" s="83"/>
      <c r="T22" s="2"/>
    </row>
    <row r="23" spans="2:20" ht="21.75" customHeight="1" thickBot="1" x14ac:dyDescent="0.25">
      <c r="B23" s="121" t="s">
        <v>81</v>
      </c>
      <c r="C23" s="122"/>
      <c r="D23" s="122"/>
      <c r="E23" s="122"/>
      <c r="F23" s="122"/>
      <c r="G23" s="122"/>
      <c r="H23" s="122"/>
      <c r="I23" s="122"/>
      <c r="J23" s="122"/>
      <c r="K23" s="122"/>
      <c r="L23" s="122"/>
      <c r="M23" s="122"/>
      <c r="N23" s="123"/>
      <c r="O23" s="123"/>
      <c r="P23" s="123"/>
      <c r="Q23" s="124"/>
      <c r="S23" s="83"/>
      <c r="T23" s="2"/>
    </row>
    <row r="24" spans="2:20" ht="43.5" customHeight="1" thickTop="1" thickBot="1" x14ac:dyDescent="0.25">
      <c r="B24" s="105" t="s">
        <v>126</v>
      </c>
      <c r="C24" s="106"/>
      <c r="D24" s="75"/>
      <c r="E24" s="105" t="s">
        <v>111</v>
      </c>
      <c r="F24" s="106"/>
      <c r="G24" s="33">
        <f>D51*D42*D33*D24</f>
        <v>0</v>
      </c>
      <c r="H24" s="109" t="s">
        <v>87</v>
      </c>
      <c r="I24" s="110"/>
      <c r="J24" s="111"/>
      <c r="K24" s="112"/>
      <c r="L24" s="25" t="s">
        <v>88</v>
      </c>
      <c r="M24" s="34">
        <f>SUM(O20:O22)+(M33*D24)</f>
        <v>0</v>
      </c>
      <c r="N24" s="55" t="s">
        <v>80</v>
      </c>
      <c r="O24" s="57">
        <f>SUM(Q20:Q22)+(O33*D24)</f>
        <v>0</v>
      </c>
      <c r="P24" s="55" t="s">
        <v>78</v>
      </c>
      <c r="Q24" s="56" t="e">
        <f>O24/(D51*D42*D33*D24)</f>
        <v>#DIV/0!</v>
      </c>
      <c r="S24" s="83"/>
      <c r="T24" s="2"/>
    </row>
    <row r="25" spans="2:20" ht="43.5" customHeight="1" thickTop="1" x14ac:dyDescent="0.2">
      <c r="B25" s="105" t="s">
        <v>23</v>
      </c>
      <c r="C25" s="106"/>
      <c r="D25" s="107" t="s">
        <v>9</v>
      </c>
      <c r="E25" s="108"/>
      <c r="F25" s="25" t="s">
        <v>24</v>
      </c>
      <c r="G25" s="93"/>
      <c r="H25" s="113"/>
      <c r="I25" s="113"/>
      <c r="J25" s="113"/>
      <c r="K25" s="113"/>
      <c r="L25" s="113"/>
      <c r="M25" s="113"/>
      <c r="N25" s="114"/>
      <c r="O25" s="115" t="s">
        <v>79</v>
      </c>
      <c r="P25" s="115"/>
      <c r="Q25" s="116"/>
      <c r="S25" s="84"/>
      <c r="T25" s="2"/>
    </row>
    <row r="26" spans="2:20" ht="15" customHeight="1" x14ac:dyDescent="0.2"/>
    <row r="27" spans="2:20" ht="21.75" customHeight="1" x14ac:dyDescent="0.2">
      <c r="B27" s="95" t="s">
        <v>460</v>
      </c>
      <c r="C27" s="96"/>
      <c r="D27" s="96"/>
      <c r="E27" s="96"/>
      <c r="F27" s="96"/>
      <c r="G27" s="96"/>
      <c r="H27" s="96"/>
      <c r="I27" s="96"/>
      <c r="J27" s="96"/>
      <c r="K27" s="96"/>
      <c r="L27" s="96"/>
      <c r="M27" s="96"/>
      <c r="N27" s="96"/>
      <c r="O27" s="96"/>
      <c r="P27" s="96"/>
      <c r="Q27" s="96"/>
    </row>
    <row r="28" spans="2:20" ht="33.75" customHeight="1" outlineLevel="1" x14ac:dyDescent="0.2">
      <c r="B28" s="26"/>
      <c r="C28" s="25" t="s">
        <v>17</v>
      </c>
      <c r="D28" s="25" t="s">
        <v>18</v>
      </c>
      <c r="E28" s="25" t="s">
        <v>112</v>
      </c>
      <c r="F28" s="25" t="s">
        <v>169</v>
      </c>
      <c r="G28" s="25" t="s">
        <v>62</v>
      </c>
      <c r="H28" s="105" t="s">
        <v>63</v>
      </c>
      <c r="I28" s="106"/>
      <c r="J28" s="38" t="s">
        <v>64</v>
      </c>
      <c r="K28" s="25" t="s">
        <v>179</v>
      </c>
      <c r="L28" s="25" t="s">
        <v>19</v>
      </c>
      <c r="M28" s="25" t="s">
        <v>20</v>
      </c>
      <c r="N28" s="25" t="s">
        <v>21</v>
      </c>
      <c r="O28" s="25" t="s">
        <v>22</v>
      </c>
      <c r="P28" s="25" t="s">
        <v>72</v>
      </c>
      <c r="Q28" s="25" t="s">
        <v>73</v>
      </c>
      <c r="S28" s="73" t="s">
        <v>25</v>
      </c>
      <c r="T28" s="2"/>
    </row>
    <row r="29" spans="2:20" ht="43.5" customHeight="1" outlineLevel="1" x14ac:dyDescent="0.2">
      <c r="B29" s="25" t="s">
        <v>76</v>
      </c>
      <c r="C29" s="74" t="s">
        <v>9</v>
      </c>
      <c r="D29" s="74" t="s">
        <v>9</v>
      </c>
      <c r="E29" s="75"/>
      <c r="F29" s="76">
        <v>1</v>
      </c>
      <c r="G29" s="77"/>
      <c r="H29" s="93"/>
      <c r="I29" s="94"/>
      <c r="J29" s="78"/>
      <c r="K29" s="79"/>
      <c r="L29" s="80"/>
      <c r="M29" s="80"/>
      <c r="N29" s="80"/>
      <c r="O29" s="81"/>
      <c r="P29" s="82"/>
      <c r="Q29" s="32">
        <f>E29*P29/F29</f>
        <v>0</v>
      </c>
      <c r="S29" s="85"/>
      <c r="T29" s="2"/>
    </row>
    <row r="30" spans="2:20" ht="43.5" customHeight="1" outlineLevel="1" x14ac:dyDescent="0.2">
      <c r="B30" s="25" t="s">
        <v>76</v>
      </c>
      <c r="C30" s="74" t="s">
        <v>9</v>
      </c>
      <c r="D30" s="74" t="s">
        <v>9</v>
      </c>
      <c r="E30" s="75"/>
      <c r="F30" s="76">
        <v>1</v>
      </c>
      <c r="G30" s="77"/>
      <c r="H30" s="93"/>
      <c r="I30" s="94"/>
      <c r="J30" s="78"/>
      <c r="K30" s="79"/>
      <c r="L30" s="80"/>
      <c r="M30" s="80"/>
      <c r="N30" s="80"/>
      <c r="O30" s="81"/>
      <c r="P30" s="82"/>
      <c r="Q30" s="32">
        <f>E30*P30/F30</f>
        <v>0</v>
      </c>
      <c r="S30" s="85"/>
      <c r="T30" s="2"/>
    </row>
    <row r="31" spans="2:20" ht="43.5" customHeight="1" outlineLevel="1" x14ac:dyDescent="0.2">
      <c r="B31" s="25" t="s">
        <v>77</v>
      </c>
      <c r="C31" s="74" t="s">
        <v>9</v>
      </c>
      <c r="D31" s="74" t="s">
        <v>9</v>
      </c>
      <c r="E31" s="75"/>
      <c r="F31" s="76">
        <v>1</v>
      </c>
      <c r="G31" s="77"/>
      <c r="H31" s="93"/>
      <c r="I31" s="94"/>
      <c r="J31" s="78"/>
      <c r="K31" s="79"/>
      <c r="L31" s="80"/>
      <c r="M31" s="80"/>
      <c r="N31" s="80"/>
      <c r="O31" s="81"/>
      <c r="P31" s="82"/>
      <c r="Q31" s="32">
        <f>E31*P31/F31</f>
        <v>0</v>
      </c>
      <c r="S31" s="85"/>
      <c r="T31" s="2"/>
    </row>
    <row r="32" spans="2:20" ht="21.75" customHeight="1" outlineLevel="1" x14ac:dyDescent="0.2">
      <c r="B32" s="121" t="s">
        <v>94</v>
      </c>
      <c r="C32" s="122"/>
      <c r="D32" s="122"/>
      <c r="E32" s="122"/>
      <c r="F32" s="122"/>
      <c r="G32" s="122"/>
      <c r="H32" s="122"/>
      <c r="I32" s="122"/>
      <c r="J32" s="122"/>
      <c r="K32" s="122"/>
      <c r="L32" s="122"/>
      <c r="M32" s="122"/>
      <c r="N32" s="122"/>
      <c r="O32" s="122"/>
      <c r="P32" s="122"/>
      <c r="Q32" s="143"/>
      <c r="S32" s="85"/>
      <c r="T32" s="2"/>
    </row>
    <row r="33" spans="2:20" ht="43.5" customHeight="1" outlineLevel="1" x14ac:dyDescent="0.2">
      <c r="B33" s="105" t="s">
        <v>96</v>
      </c>
      <c r="C33" s="106"/>
      <c r="D33" s="75">
        <v>1</v>
      </c>
      <c r="E33" s="105" t="s">
        <v>99</v>
      </c>
      <c r="F33" s="106"/>
      <c r="G33" s="75"/>
      <c r="H33" s="105" t="s">
        <v>100</v>
      </c>
      <c r="I33" s="106"/>
      <c r="J33" s="111"/>
      <c r="K33" s="112"/>
      <c r="L33" s="25" t="s">
        <v>102</v>
      </c>
      <c r="M33" s="34">
        <f>SUM(O29:O31)+(M42*D33)</f>
        <v>0</v>
      </c>
      <c r="N33" s="25" t="s">
        <v>104</v>
      </c>
      <c r="O33" s="32">
        <f>SUM(Q29:Q31)+(O42*D33)</f>
        <v>0</v>
      </c>
      <c r="P33" s="25" t="s">
        <v>106</v>
      </c>
      <c r="Q33" s="32" t="e">
        <f>O33/(D51*D42*D33)</f>
        <v>#DIV/0!</v>
      </c>
      <c r="S33" s="85"/>
      <c r="T33" s="2"/>
    </row>
    <row r="34" spans="2:20" ht="43.5" customHeight="1" outlineLevel="1" x14ac:dyDescent="0.2">
      <c r="B34" s="105" t="s">
        <v>23</v>
      </c>
      <c r="C34" s="106"/>
      <c r="D34" s="107" t="s">
        <v>9</v>
      </c>
      <c r="E34" s="108"/>
      <c r="F34" s="25" t="s">
        <v>24</v>
      </c>
      <c r="G34" s="93"/>
      <c r="H34" s="113"/>
      <c r="I34" s="113"/>
      <c r="J34" s="113"/>
      <c r="K34" s="113"/>
      <c r="L34" s="113"/>
      <c r="M34" s="113"/>
      <c r="N34" s="113"/>
      <c r="O34" s="113"/>
      <c r="P34" s="113"/>
      <c r="Q34" s="94"/>
      <c r="S34" s="84"/>
      <c r="T34" s="2"/>
    </row>
    <row r="35" spans="2:20" ht="15" customHeight="1" x14ac:dyDescent="0.2"/>
    <row r="36" spans="2:20" ht="21.75" customHeight="1" x14ac:dyDescent="0.2">
      <c r="B36" s="95" t="s">
        <v>461</v>
      </c>
      <c r="C36" s="96"/>
      <c r="D36" s="96"/>
      <c r="E36" s="96"/>
      <c r="F36" s="96"/>
      <c r="G36" s="96"/>
      <c r="H36" s="96"/>
      <c r="I36" s="96"/>
      <c r="J36" s="96"/>
      <c r="K36" s="96"/>
      <c r="L36" s="96"/>
      <c r="M36" s="96"/>
      <c r="N36" s="96"/>
      <c r="O36" s="96"/>
      <c r="P36" s="96"/>
      <c r="Q36" s="96"/>
    </row>
    <row r="37" spans="2:20" ht="33.75" customHeight="1" outlineLevel="1" x14ac:dyDescent="0.2">
      <c r="B37" s="26"/>
      <c r="C37" s="25" t="s">
        <v>17</v>
      </c>
      <c r="D37" s="25" t="s">
        <v>18</v>
      </c>
      <c r="E37" s="25" t="s">
        <v>112</v>
      </c>
      <c r="F37" s="25" t="s">
        <v>169</v>
      </c>
      <c r="G37" s="25" t="s">
        <v>62</v>
      </c>
      <c r="H37" s="105" t="s">
        <v>63</v>
      </c>
      <c r="I37" s="106"/>
      <c r="J37" s="38" t="s">
        <v>64</v>
      </c>
      <c r="K37" s="25" t="s">
        <v>179</v>
      </c>
      <c r="L37" s="25" t="s">
        <v>19</v>
      </c>
      <c r="M37" s="25" t="s">
        <v>20</v>
      </c>
      <c r="N37" s="25" t="s">
        <v>21</v>
      </c>
      <c r="O37" s="25" t="s">
        <v>22</v>
      </c>
      <c r="P37" s="25" t="s">
        <v>72</v>
      </c>
      <c r="Q37" s="25" t="s">
        <v>73</v>
      </c>
      <c r="S37" s="86" t="s">
        <v>26</v>
      </c>
    </row>
    <row r="38" spans="2:20" ht="43.5" customHeight="1" outlineLevel="1" x14ac:dyDescent="0.2">
      <c r="B38" s="25" t="s">
        <v>76</v>
      </c>
      <c r="C38" s="74" t="s">
        <v>9</v>
      </c>
      <c r="D38" s="74" t="s">
        <v>9</v>
      </c>
      <c r="E38" s="75"/>
      <c r="F38" s="76">
        <v>1</v>
      </c>
      <c r="G38" s="77"/>
      <c r="H38" s="93"/>
      <c r="I38" s="94"/>
      <c r="J38" s="78"/>
      <c r="K38" s="79"/>
      <c r="L38" s="80"/>
      <c r="M38" s="80"/>
      <c r="N38" s="80"/>
      <c r="O38" s="81"/>
      <c r="P38" s="82"/>
      <c r="Q38" s="32">
        <f>E38*P38/F38</f>
        <v>0</v>
      </c>
      <c r="S38" s="85"/>
    </row>
    <row r="39" spans="2:20" ht="43.5" customHeight="1" outlineLevel="1" x14ac:dyDescent="0.2">
      <c r="B39" s="25" t="s">
        <v>76</v>
      </c>
      <c r="C39" s="74" t="s">
        <v>9</v>
      </c>
      <c r="D39" s="74" t="s">
        <v>9</v>
      </c>
      <c r="E39" s="75"/>
      <c r="F39" s="76">
        <v>1</v>
      </c>
      <c r="G39" s="77"/>
      <c r="H39" s="93"/>
      <c r="I39" s="94"/>
      <c r="J39" s="78"/>
      <c r="K39" s="79"/>
      <c r="L39" s="80"/>
      <c r="M39" s="80"/>
      <c r="N39" s="80"/>
      <c r="O39" s="81"/>
      <c r="P39" s="82"/>
      <c r="Q39" s="32">
        <f>E39*P39/F39</f>
        <v>0</v>
      </c>
      <c r="S39" s="85"/>
    </row>
    <row r="40" spans="2:20" ht="43.5" customHeight="1" outlineLevel="1" x14ac:dyDescent="0.2">
      <c r="B40" s="25" t="s">
        <v>77</v>
      </c>
      <c r="C40" s="74" t="s">
        <v>9</v>
      </c>
      <c r="D40" s="74" t="s">
        <v>9</v>
      </c>
      <c r="E40" s="75"/>
      <c r="F40" s="76">
        <v>1</v>
      </c>
      <c r="G40" s="77"/>
      <c r="H40" s="93"/>
      <c r="I40" s="94"/>
      <c r="J40" s="78"/>
      <c r="K40" s="79"/>
      <c r="L40" s="80"/>
      <c r="M40" s="80"/>
      <c r="N40" s="80"/>
      <c r="O40" s="81"/>
      <c r="P40" s="82"/>
      <c r="Q40" s="32">
        <f>E40*P40/F40</f>
        <v>0</v>
      </c>
      <c r="S40" s="85"/>
    </row>
    <row r="41" spans="2:20" ht="21.75" customHeight="1" outlineLevel="1" x14ac:dyDescent="0.2">
      <c r="B41" s="121" t="s">
        <v>95</v>
      </c>
      <c r="C41" s="122"/>
      <c r="D41" s="122"/>
      <c r="E41" s="122"/>
      <c r="F41" s="122"/>
      <c r="G41" s="122"/>
      <c r="H41" s="122"/>
      <c r="I41" s="122"/>
      <c r="J41" s="122"/>
      <c r="K41" s="122"/>
      <c r="L41" s="122"/>
      <c r="M41" s="122"/>
      <c r="N41" s="122"/>
      <c r="O41" s="122"/>
      <c r="P41" s="122"/>
      <c r="Q41" s="143"/>
      <c r="S41" s="85"/>
    </row>
    <row r="42" spans="2:20" ht="43.5" customHeight="1" outlineLevel="1" x14ac:dyDescent="0.2">
      <c r="B42" s="105" t="s">
        <v>97</v>
      </c>
      <c r="C42" s="106"/>
      <c r="D42" s="75">
        <v>1</v>
      </c>
      <c r="E42" s="105" t="s">
        <v>98</v>
      </c>
      <c r="F42" s="106"/>
      <c r="G42" s="75"/>
      <c r="H42" s="105" t="s">
        <v>101</v>
      </c>
      <c r="I42" s="106"/>
      <c r="J42" s="111"/>
      <c r="K42" s="112"/>
      <c r="L42" s="25" t="s">
        <v>103</v>
      </c>
      <c r="M42" s="34">
        <f>SUM(O38:O40)+(M51*D42)</f>
        <v>0</v>
      </c>
      <c r="N42" s="25" t="s">
        <v>105</v>
      </c>
      <c r="O42" s="32">
        <f>SUM(Q38:Q40)+(O51*D42)</f>
        <v>0</v>
      </c>
      <c r="P42" s="25" t="s">
        <v>107</v>
      </c>
      <c r="Q42" s="32" t="e">
        <f>O42/(D51*D42)</f>
        <v>#DIV/0!</v>
      </c>
      <c r="S42" s="85"/>
    </row>
    <row r="43" spans="2:20" ht="43.5" customHeight="1" outlineLevel="1" x14ac:dyDescent="0.2">
      <c r="B43" s="105" t="s">
        <v>23</v>
      </c>
      <c r="C43" s="106"/>
      <c r="D43" s="107" t="s">
        <v>9</v>
      </c>
      <c r="E43" s="108"/>
      <c r="F43" s="25" t="s">
        <v>24</v>
      </c>
      <c r="G43" s="93"/>
      <c r="H43" s="113"/>
      <c r="I43" s="113"/>
      <c r="J43" s="113"/>
      <c r="K43" s="113"/>
      <c r="L43" s="113"/>
      <c r="M43" s="113"/>
      <c r="N43" s="113"/>
      <c r="O43" s="113"/>
      <c r="P43" s="113"/>
      <c r="Q43" s="94"/>
      <c r="S43" s="84"/>
    </row>
    <row r="44" spans="2:20" ht="15" customHeight="1" x14ac:dyDescent="0.2"/>
    <row r="45" spans="2:20" ht="21.75" customHeight="1" x14ac:dyDescent="0.2">
      <c r="B45" s="95" t="s">
        <v>61</v>
      </c>
      <c r="C45" s="96"/>
      <c r="D45" s="96"/>
      <c r="E45" s="96"/>
      <c r="F45" s="96"/>
      <c r="G45" s="96"/>
      <c r="H45" s="96"/>
      <c r="I45" s="96"/>
      <c r="J45" s="96"/>
      <c r="K45" s="96"/>
      <c r="L45" s="96"/>
      <c r="M45" s="96"/>
      <c r="N45" s="96"/>
      <c r="O45" s="96"/>
      <c r="P45" s="96"/>
      <c r="Q45" s="96"/>
    </row>
    <row r="46" spans="2:20" ht="33.75" customHeight="1" x14ac:dyDescent="0.2">
      <c r="B46" s="26"/>
      <c r="C46" s="25" t="s">
        <v>17</v>
      </c>
      <c r="D46" s="25" t="s">
        <v>18</v>
      </c>
      <c r="E46" s="25" t="s">
        <v>112</v>
      </c>
      <c r="F46" s="25" t="s">
        <v>169</v>
      </c>
      <c r="G46" s="25" t="s">
        <v>62</v>
      </c>
      <c r="H46" s="105" t="s">
        <v>63</v>
      </c>
      <c r="I46" s="106"/>
      <c r="J46" s="38" t="s">
        <v>64</v>
      </c>
      <c r="K46" s="25" t="s">
        <v>179</v>
      </c>
      <c r="L46" s="25" t="s">
        <v>19</v>
      </c>
      <c r="M46" s="25" t="s">
        <v>20</v>
      </c>
      <c r="N46" s="25" t="s">
        <v>21</v>
      </c>
      <c r="O46" s="25" t="s">
        <v>22</v>
      </c>
      <c r="P46" s="25" t="s">
        <v>72</v>
      </c>
      <c r="Q46" s="25" t="s">
        <v>73</v>
      </c>
      <c r="S46" s="73" t="s">
        <v>74</v>
      </c>
      <c r="T46" s="2"/>
    </row>
    <row r="47" spans="2:20" ht="43.5" customHeight="1" x14ac:dyDescent="0.2">
      <c r="B47" s="25" t="s">
        <v>76</v>
      </c>
      <c r="C47" s="74" t="s">
        <v>9</v>
      </c>
      <c r="D47" s="74" t="s">
        <v>9</v>
      </c>
      <c r="E47" s="75"/>
      <c r="F47" s="76">
        <v>1</v>
      </c>
      <c r="G47" s="77"/>
      <c r="H47" s="93"/>
      <c r="I47" s="94"/>
      <c r="J47" s="78"/>
      <c r="K47" s="79"/>
      <c r="L47" s="80"/>
      <c r="M47" s="80"/>
      <c r="N47" s="80"/>
      <c r="O47" s="81"/>
      <c r="P47" s="82"/>
      <c r="Q47" s="32">
        <f>E47*P47/F47</f>
        <v>0</v>
      </c>
      <c r="S47" s="83"/>
      <c r="T47" s="2"/>
    </row>
    <row r="48" spans="2:20" ht="43.5" customHeight="1" x14ac:dyDescent="0.2">
      <c r="B48" s="25" t="s">
        <v>76</v>
      </c>
      <c r="C48" s="74" t="s">
        <v>9</v>
      </c>
      <c r="D48" s="74" t="s">
        <v>9</v>
      </c>
      <c r="E48" s="75"/>
      <c r="F48" s="76">
        <v>1</v>
      </c>
      <c r="G48" s="77"/>
      <c r="H48" s="93"/>
      <c r="I48" s="94"/>
      <c r="J48" s="78"/>
      <c r="K48" s="79"/>
      <c r="L48" s="80"/>
      <c r="M48" s="80"/>
      <c r="N48" s="80"/>
      <c r="O48" s="81"/>
      <c r="P48" s="82"/>
      <c r="Q48" s="32">
        <f>E48*P48/F48</f>
        <v>0</v>
      </c>
      <c r="S48" s="83"/>
      <c r="T48" s="2"/>
    </row>
    <row r="49" spans="2:20" ht="43.5" customHeight="1" x14ac:dyDescent="0.2">
      <c r="B49" s="25" t="s">
        <v>77</v>
      </c>
      <c r="C49" s="74" t="s">
        <v>9</v>
      </c>
      <c r="D49" s="74" t="s">
        <v>9</v>
      </c>
      <c r="E49" s="75"/>
      <c r="F49" s="76">
        <v>1</v>
      </c>
      <c r="G49" s="77"/>
      <c r="H49" s="93"/>
      <c r="I49" s="94"/>
      <c r="J49" s="78"/>
      <c r="K49" s="79"/>
      <c r="L49" s="80"/>
      <c r="M49" s="80"/>
      <c r="N49" s="80"/>
      <c r="O49" s="81"/>
      <c r="P49" s="82"/>
      <c r="Q49" s="32">
        <f>E49*P49/F49</f>
        <v>0</v>
      </c>
      <c r="S49" s="83"/>
      <c r="T49" s="2"/>
    </row>
    <row r="50" spans="2:20" ht="21.75" customHeight="1" x14ac:dyDescent="0.2">
      <c r="B50" s="121" t="s">
        <v>85</v>
      </c>
      <c r="C50" s="122"/>
      <c r="D50" s="122"/>
      <c r="E50" s="122"/>
      <c r="F50" s="122"/>
      <c r="G50" s="122"/>
      <c r="H50" s="122"/>
      <c r="I50" s="122"/>
      <c r="J50" s="122"/>
      <c r="K50" s="122"/>
      <c r="L50" s="122"/>
      <c r="M50" s="122"/>
      <c r="N50" s="122"/>
      <c r="O50" s="122"/>
      <c r="P50" s="122"/>
      <c r="Q50" s="143"/>
      <c r="S50" s="83"/>
      <c r="T50" s="2"/>
    </row>
    <row r="51" spans="2:20" ht="43.5" customHeight="1" x14ac:dyDescent="0.2">
      <c r="B51" s="105" t="s">
        <v>113</v>
      </c>
      <c r="C51" s="138"/>
      <c r="D51" s="75"/>
      <c r="E51" s="105" t="s">
        <v>83</v>
      </c>
      <c r="F51" s="106"/>
      <c r="G51" s="75"/>
      <c r="H51" s="109" t="s">
        <v>86</v>
      </c>
      <c r="I51" s="110"/>
      <c r="J51" s="111"/>
      <c r="K51" s="112"/>
      <c r="L51" s="25" t="s">
        <v>89</v>
      </c>
      <c r="M51" s="34">
        <f>SUM(O47:O49)+(D51*D16)</f>
        <v>0</v>
      </c>
      <c r="N51" s="25" t="s">
        <v>84</v>
      </c>
      <c r="O51" s="32">
        <f>SUM(Q47:Q49)</f>
        <v>0</v>
      </c>
      <c r="P51" s="25" t="s">
        <v>90</v>
      </c>
      <c r="Q51" s="32" t="e">
        <f>O51/D51</f>
        <v>#DIV/0!</v>
      </c>
      <c r="S51" s="83"/>
      <c r="T51" s="2"/>
    </row>
    <row r="52" spans="2:20" ht="43.5" customHeight="1" x14ac:dyDescent="0.2">
      <c r="B52" s="105" t="s">
        <v>23</v>
      </c>
      <c r="C52" s="106"/>
      <c r="D52" s="107" t="s">
        <v>9</v>
      </c>
      <c r="E52" s="108"/>
      <c r="F52" s="25" t="s">
        <v>24</v>
      </c>
      <c r="G52" s="93"/>
      <c r="H52" s="113"/>
      <c r="I52" s="113"/>
      <c r="J52" s="113"/>
      <c r="K52" s="113"/>
      <c r="L52" s="113"/>
      <c r="M52" s="113"/>
      <c r="N52" s="113"/>
      <c r="O52" s="113"/>
      <c r="P52" s="113"/>
      <c r="Q52" s="113"/>
      <c r="R52" s="16"/>
      <c r="S52" s="84"/>
      <c r="T52" s="2"/>
    </row>
    <row r="53" spans="2:20" ht="15" customHeight="1" x14ac:dyDescent="0.2"/>
    <row r="54" spans="2:20" ht="15" customHeight="1" x14ac:dyDescent="0.2"/>
    <row r="55" spans="2:20" ht="22.5" customHeight="1" x14ac:dyDescent="0.2">
      <c r="B55" s="127" t="s">
        <v>29</v>
      </c>
      <c r="C55" s="128"/>
      <c r="D55" s="128"/>
      <c r="E55" s="128"/>
      <c r="F55" s="128"/>
      <c r="G55" s="128"/>
      <c r="H55" s="129"/>
      <c r="K55" s="127" t="s">
        <v>91</v>
      </c>
      <c r="L55" s="128"/>
      <c r="M55" s="128"/>
      <c r="N55" s="128"/>
      <c r="O55" s="128"/>
      <c r="P55" s="128"/>
      <c r="Q55" s="129"/>
    </row>
    <row r="56" spans="2:20" ht="16.5" customHeight="1" x14ac:dyDescent="0.2">
      <c r="B56" s="130" t="s">
        <v>114</v>
      </c>
      <c r="C56" s="130"/>
      <c r="D56" s="131"/>
      <c r="E56" s="131"/>
      <c r="F56" s="131"/>
      <c r="G56" s="131"/>
      <c r="H56" s="131"/>
      <c r="K56" s="132" t="s">
        <v>131</v>
      </c>
      <c r="L56" s="133"/>
      <c r="M56" s="87"/>
      <c r="N56" s="88"/>
      <c r="O56" s="88"/>
      <c r="P56" s="88"/>
      <c r="Q56" s="89"/>
    </row>
    <row r="57" spans="2:20" ht="16.5" customHeight="1" x14ac:dyDescent="0.2">
      <c r="B57" s="130"/>
      <c r="C57" s="130"/>
      <c r="D57" s="131"/>
      <c r="E57" s="131"/>
      <c r="F57" s="131"/>
      <c r="G57" s="131"/>
      <c r="H57" s="131"/>
      <c r="K57" s="134"/>
      <c r="L57" s="135"/>
      <c r="M57" s="90"/>
      <c r="N57" s="91"/>
      <c r="O57" s="91"/>
      <c r="P57" s="91"/>
      <c r="Q57" s="92"/>
    </row>
    <row r="58" spans="2:20" ht="16.5" customHeight="1" x14ac:dyDescent="0.2">
      <c r="B58" s="130"/>
      <c r="C58" s="130"/>
      <c r="D58" s="131"/>
      <c r="E58" s="131"/>
      <c r="F58" s="131"/>
      <c r="G58" s="131"/>
      <c r="H58" s="131"/>
      <c r="K58" s="134"/>
      <c r="L58" s="135"/>
      <c r="M58" s="91"/>
      <c r="N58" s="63"/>
      <c r="O58" s="91"/>
      <c r="P58" s="91"/>
      <c r="Q58" s="92"/>
    </row>
    <row r="59" spans="2:20" ht="16.5" customHeight="1" x14ac:dyDescent="0.2">
      <c r="B59" s="130"/>
      <c r="C59" s="130"/>
      <c r="D59" s="131"/>
      <c r="E59" s="131"/>
      <c r="F59" s="131"/>
      <c r="G59" s="131"/>
      <c r="H59" s="131"/>
      <c r="K59" s="136"/>
      <c r="L59" s="137"/>
      <c r="M59" s="139" t="s">
        <v>129</v>
      </c>
      <c r="N59" s="140"/>
      <c r="O59" s="141" t="s">
        <v>132</v>
      </c>
      <c r="P59" s="141"/>
      <c r="Q59" s="142"/>
    </row>
    <row r="60" spans="2:20" ht="16.5" customHeight="1" x14ac:dyDescent="0.2">
      <c r="B60" s="130" t="s">
        <v>115</v>
      </c>
      <c r="C60" s="130"/>
      <c r="D60" s="131"/>
      <c r="E60" s="131"/>
      <c r="F60" s="131"/>
      <c r="G60" s="131"/>
      <c r="H60" s="131"/>
      <c r="K60" s="132" t="s">
        <v>130</v>
      </c>
      <c r="L60" s="133"/>
      <c r="M60" s="87"/>
      <c r="N60" s="88"/>
      <c r="O60" s="88"/>
      <c r="P60" s="88"/>
      <c r="Q60" s="89"/>
    </row>
    <row r="61" spans="2:20" ht="16.5" customHeight="1" x14ac:dyDescent="0.2">
      <c r="B61" s="130"/>
      <c r="C61" s="130"/>
      <c r="D61" s="131"/>
      <c r="E61" s="131"/>
      <c r="F61" s="131"/>
      <c r="G61" s="131"/>
      <c r="H61" s="131"/>
      <c r="K61" s="134"/>
      <c r="L61" s="135"/>
      <c r="M61" s="90"/>
      <c r="N61" s="91"/>
      <c r="O61" s="91"/>
      <c r="P61" s="91"/>
      <c r="Q61" s="92"/>
    </row>
    <row r="62" spans="2:20" ht="16.5" customHeight="1" x14ac:dyDescent="0.2">
      <c r="B62" s="130"/>
      <c r="C62" s="130"/>
      <c r="D62" s="131"/>
      <c r="E62" s="131"/>
      <c r="F62" s="131"/>
      <c r="G62" s="131"/>
      <c r="H62" s="131"/>
      <c r="K62" s="134"/>
      <c r="L62" s="135"/>
      <c r="M62" s="91"/>
      <c r="N62" s="63"/>
      <c r="O62" s="91"/>
      <c r="P62" s="91"/>
      <c r="Q62" s="92"/>
    </row>
    <row r="63" spans="2:20" ht="16.5" customHeight="1" x14ac:dyDescent="0.2">
      <c r="B63" s="130"/>
      <c r="C63" s="130"/>
      <c r="D63" s="131"/>
      <c r="E63" s="131"/>
      <c r="F63" s="131"/>
      <c r="G63" s="131"/>
      <c r="H63" s="131"/>
      <c r="K63" s="136"/>
      <c r="L63" s="137"/>
      <c r="M63" s="139" t="s">
        <v>129</v>
      </c>
      <c r="N63" s="140"/>
      <c r="O63" s="141" t="s">
        <v>132</v>
      </c>
      <c r="P63" s="141"/>
      <c r="Q63" s="142"/>
    </row>
  </sheetData>
  <sheetProtection algorithmName="SHA-512" hashValue="6E6xbN+P86tKpIpBNdYAXf21apPDN+z7h8cR1Rypnkg79v95CQFl+/BuupKc2+FzZsdOIK58bAl2cd2gIEwzkg==" saltValue="YGwV0o8p0JQc71fkApBVew==" spinCount="100000" sheet="1" objects="1" scenarios="1" selectLockedCells="1"/>
  <mergeCells count="110">
    <mergeCell ref="B1:I3"/>
    <mergeCell ref="N2:O2"/>
    <mergeCell ref="J3:J4"/>
    <mergeCell ref="K3:K4"/>
    <mergeCell ref="N3:O3"/>
    <mergeCell ref="B6:H6"/>
    <mergeCell ref="J6:Q6"/>
    <mergeCell ref="B7:C7"/>
    <mergeCell ref="D7:E7"/>
    <mergeCell ref="G7:H7"/>
    <mergeCell ref="J7:L7"/>
    <mergeCell ref="P7:Q7"/>
    <mergeCell ref="B8:C8"/>
    <mergeCell ref="D8:E8"/>
    <mergeCell ref="G8:H8"/>
    <mergeCell ref="J8:L8"/>
    <mergeCell ref="M8:N8"/>
    <mergeCell ref="P8:Q8"/>
    <mergeCell ref="B9:C11"/>
    <mergeCell ref="D9:E11"/>
    <mergeCell ref="G9:H9"/>
    <mergeCell ref="J9:K11"/>
    <mergeCell ref="L9:N11"/>
    <mergeCell ref="P9:Q9"/>
    <mergeCell ref="G10:H10"/>
    <mergeCell ref="P10:Q10"/>
    <mergeCell ref="G11:H11"/>
    <mergeCell ref="P11:Q11"/>
    <mergeCell ref="B13:H13"/>
    <mergeCell ref="J13:Q13"/>
    <mergeCell ref="B14:C14"/>
    <mergeCell ref="D14:E14"/>
    <mergeCell ref="G14:H14"/>
    <mergeCell ref="J14:K14"/>
    <mergeCell ref="L14:N14"/>
    <mergeCell ref="P14:Q14"/>
    <mergeCell ref="B15:C15"/>
    <mergeCell ref="D15:E15"/>
    <mergeCell ref="G15:H15"/>
    <mergeCell ref="J15:K16"/>
    <mergeCell ref="P15:Q15"/>
    <mergeCell ref="B16:C16"/>
    <mergeCell ref="E16:F16"/>
    <mergeCell ref="G16:H16"/>
    <mergeCell ref="P16:Q16"/>
    <mergeCell ref="B24:C24"/>
    <mergeCell ref="E24:F24"/>
    <mergeCell ref="H24:I24"/>
    <mergeCell ref="J24:K24"/>
    <mergeCell ref="B25:C25"/>
    <mergeCell ref="D25:E25"/>
    <mergeCell ref="G25:N25"/>
    <mergeCell ref="B18:Q18"/>
    <mergeCell ref="H19:I19"/>
    <mergeCell ref="H20:I20"/>
    <mergeCell ref="H21:I21"/>
    <mergeCell ref="H22:I22"/>
    <mergeCell ref="B23:Q23"/>
    <mergeCell ref="B32:Q32"/>
    <mergeCell ref="B33:C33"/>
    <mergeCell ref="E33:F33"/>
    <mergeCell ref="H33:I33"/>
    <mergeCell ref="J33:K33"/>
    <mergeCell ref="B34:C34"/>
    <mergeCell ref="D34:E34"/>
    <mergeCell ref="G34:Q34"/>
    <mergeCell ref="O25:Q25"/>
    <mergeCell ref="B27:Q27"/>
    <mergeCell ref="H28:I28"/>
    <mergeCell ref="H29:I29"/>
    <mergeCell ref="H30:I30"/>
    <mergeCell ref="H31:I31"/>
    <mergeCell ref="B42:C42"/>
    <mergeCell ref="E42:F42"/>
    <mergeCell ref="H42:I42"/>
    <mergeCell ref="J42:K42"/>
    <mergeCell ref="B43:C43"/>
    <mergeCell ref="D43:E43"/>
    <mergeCell ref="G43:Q43"/>
    <mergeCell ref="B36:Q36"/>
    <mergeCell ref="H37:I37"/>
    <mergeCell ref="H38:I38"/>
    <mergeCell ref="H39:I39"/>
    <mergeCell ref="H40:I40"/>
    <mergeCell ref="B41:Q41"/>
    <mergeCell ref="B51:C51"/>
    <mergeCell ref="E51:F51"/>
    <mergeCell ref="H51:I51"/>
    <mergeCell ref="J51:K51"/>
    <mergeCell ref="B52:C52"/>
    <mergeCell ref="D52:E52"/>
    <mergeCell ref="G52:Q52"/>
    <mergeCell ref="B45:Q45"/>
    <mergeCell ref="H46:I46"/>
    <mergeCell ref="H47:I47"/>
    <mergeCell ref="H48:I48"/>
    <mergeCell ref="H49:I49"/>
    <mergeCell ref="B50:Q50"/>
    <mergeCell ref="B60:C63"/>
    <mergeCell ref="D60:H63"/>
    <mergeCell ref="K60:L63"/>
    <mergeCell ref="M63:N63"/>
    <mergeCell ref="O63:Q63"/>
    <mergeCell ref="B55:H55"/>
    <mergeCell ref="K55:Q55"/>
    <mergeCell ref="B56:C59"/>
    <mergeCell ref="D56:H59"/>
    <mergeCell ref="K56:L59"/>
    <mergeCell ref="M59:N59"/>
    <mergeCell ref="O59:Q59"/>
  </mergeCells>
  <dataValidations count="6">
    <dataValidation type="list" allowBlank="1" showInputMessage="1" showErrorMessage="1" sqref="M7" xr:uid="{944DD301-8097-4E56-9BC0-4C4E0E0D2BC7}">
      <formula1>Plant</formula1>
    </dataValidation>
    <dataValidation type="list" allowBlank="1" showInputMessage="1" showErrorMessage="1" sqref="K3" xr:uid="{99CA1FE5-D196-4F90-AB61-4C3C0275E83D}">
      <formula1>Currency</formula1>
    </dataValidation>
    <dataValidation type="list" allowBlank="1" showInputMessage="1" showErrorMessage="1" sqref="L14" xr:uid="{219376FA-DF6E-48C9-8166-0CDB32BB3D9B}">
      <formula1>Stack_Factor</formula1>
    </dataValidation>
    <dataValidation type="list" allowBlank="1" showInputMessage="1" showErrorMessage="1" sqref="D20:D22 D38:D40 D29:D31 D47:D49" xr:uid="{BB56A39C-0A6A-475F-8E56-EA2EB61ED656}">
      <formula1>Ownership</formula1>
    </dataValidation>
    <dataValidation type="list" allowBlank="1" showInputMessage="1" showErrorMessage="1" sqref="C29:C31 C38:C40 C20:C22 C47:C49" xr:uid="{8FA9ABF9-4B37-475E-A313-147D852A08C2}">
      <formula1>Type</formula1>
    </dataValidation>
    <dataValidation type="list" allowBlank="1" showInputMessage="1" showErrorMessage="1" sqref="D25 D52 D34 D43" xr:uid="{DD8D9D1D-50A2-479E-9432-B81417AD31E0}">
      <formula1>Special_Requirements</formula1>
    </dataValidation>
  </dataValidations>
  <pageMargins left="0.7" right="0.7" top="0.78740157499999996" bottom="0.78740157499999996" header="0.3" footer="0.3"/>
  <pageSetup paperSize="9" orientation="portrait" r:id="rId1"/>
  <headerFooter>
    <oddHeader>&amp;R&amp;"Calibri"&amp;9&amp;K0000FF MANN+HUMMEL - General&amp;1#_x000D_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11</xdr:col>
                    <xdr:colOff>76200</xdr:colOff>
                    <xdr:row>14</xdr:row>
                    <xdr:rowOff>142875</xdr:rowOff>
                  </from>
                  <to>
                    <xdr:col>11</xdr:col>
                    <xdr:colOff>323850</xdr:colOff>
                    <xdr:row>14</xdr:row>
                    <xdr:rowOff>361950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11</xdr:col>
                    <xdr:colOff>66675</xdr:colOff>
                    <xdr:row>15</xdr:row>
                    <xdr:rowOff>114300</xdr:rowOff>
                  </from>
                  <to>
                    <xdr:col>11</xdr:col>
                    <xdr:colOff>314325</xdr:colOff>
                    <xdr:row>15</xdr:row>
                    <xdr:rowOff>342900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12</xdr:col>
                    <xdr:colOff>66675</xdr:colOff>
                    <xdr:row>14</xdr:row>
                    <xdr:rowOff>133350</xdr:rowOff>
                  </from>
                  <to>
                    <xdr:col>12</xdr:col>
                    <xdr:colOff>314325</xdr:colOff>
                    <xdr:row>14</xdr:row>
                    <xdr:rowOff>342900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12</xdr:col>
                    <xdr:colOff>57150</xdr:colOff>
                    <xdr:row>15</xdr:row>
                    <xdr:rowOff>123825</xdr:rowOff>
                  </from>
                  <to>
                    <xdr:col>12</xdr:col>
                    <xdr:colOff>304800</xdr:colOff>
                    <xdr:row>15</xdr:row>
                    <xdr:rowOff>342900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13</xdr:col>
                    <xdr:colOff>38100</xdr:colOff>
                    <xdr:row>14</xdr:row>
                    <xdr:rowOff>142875</xdr:rowOff>
                  </from>
                  <to>
                    <xdr:col>13</xdr:col>
                    <xdr:colOff>295275</xdr:colOff>
                    <xdr:row>14</xdr:row>
                    <xdr:rowOff>361950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13</xdr:col>
                    <xdr:colOff>38100</xdr:colOff>
                    <xdr:row>15</xdr:row>
                    <xdr:rowOff>114300</xdr:rowOff>
                  </from>
                  <to>
                    <xdr:col>13</xdr:col>
                    <xdr:colOff>295275</xdr:colOff>
                    <xdr:row>15</xdr:row>
                    <xdr:rowOff>342900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16</xdr:col>
                    <xdr:colOff>485775</xdr:colOff>
                    <xdr:row>24</xdr:row>
                    <xdr:rowOff>152400</xdr:rowOff>
                  </from>
                  <to>
                    <xdr:col>16</xdr:col>
                    <xdr:colOff>723900</xdr:colOff>
                    <xdr:row>24</xdr:row>
                    <xdr:rowOff>381000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6E757-C790-4A04-A956-0CEA0F9822CA}">
  <sheetPr>
    <tabColor rgb="FFFFD5D5"/>
  </sheetPr>
  <dimension ref="B1:T63"/>
  <sheetViews>
    <sheetView showGridLines="0" topLeftCell="A13" zoomScale="85" zoomScaleNormal="85" workbookViewId="0">
      <selection activeCell="I13" sqref="I13"/>
    </sheetView>
  </sheetViews>
  <sheetFormatPr baseColWidth="10" defaultColWidth="11.5703125" defaultRowHeight="12" outlineLevelRow="1" x14ac:dyDescent="0.2"/>
  <cols>
    <col min="1" max="1" width="3.42578125" style="1" customWidth="1"/>
    <col min="2" max="17" width="13" style="1" customWidth="1"/>
    <col min="18" max="18" width="4.140625" style="1" customWidth="1"/>
    <col min="19" max="19" width="48.5703125" style="1" customWidth="1"/>
    <col min="20" max="20" width="18.5703125" style="1" customWidth="1"/>
    <col min="21" max="16384" width="11.5703125" style="1"/>
  </cols>
  <sheetData>
    <row r="1" spans="2:20" ht="15" customHeight="1" x14ac:dyDescent="0.25">
      <c r="B1" s="153" t="s">
        <v>75</v>
      </c>
      <c r="C1" s="153"/>
      <c r="D1" s="153"/>
      <c r="E1" s="153"/>
      <c r="F1" s="153"/>
      <c r="G1" s="153"/>
      <c r="H1" s="153"/>
      <c r="I1" s="153"/>
      <c r="K1" s="18"/>
      <c r="L1" s="8"/>
      <c r="M1" s="8"/>
      <c r="N1" s="8"/>
      <c r="O1" s="8"/>
      <c r="P1" s="8"/>
      <c r="Q1" s="8"/>
      <c r="R1" s="8"/>
      <c r="S1" s="8"/>
      <c r="T1" s="8"/>
    </row>
    <row r="2" spans="2:20" ht="24.75" customHeight="1" thickBot="1" x14ac:dyDescent="0.3">
      <c r="B2" s="153"/>
      <c r="C2" s="153"/>
      <c r="D2" s="153"/>
      <c r="E2" s="153"/>
      <c r="F2" s="153"/>
      <c r="G2" s="153"/>
      <c r="H2" s="153"/>
      <c r="I2" s="153"/>
      <c r="L2" s="8"/>
      <c r="N2" s="179" t="s">
        <v>170</v>
      </c>
      <c r="O2" s="179"/>
      <c r="P2" s="8"/>
      <c r="Q2" s="8"/>
      <c r="R2" s="8"/>
      <c r="S2" s="36" t="s">
        <v>163</v>
      </c>
      <c r="T2" s="8"/>
    </row>
    <row r="3" spans="2:20" ht="15" customHeight="1" thickTop="1" x14ac:dyDescent="0.25">
      <c r="B3" s="153"/>
      <c r="C3" s="153"/>
      <c r="D3" s="153"/>
      <c r="E3" s="153"/>
      <c r="F3" s="153"/>
      <c r="G3" s="153"/>
      <c r="H3" s="153"/>
      <c r="I3" s="153"/>
      <c r="J3" s="144" t="s">
        <v>67</v>
      </c>
      <c r="K3" s="245" t="s">
        <v>9</v>
      </c>
      <c r="L3" s="5"/>
      <c r="M3" s="5"/>
      <c r="N3" s="192" t="s">
        <v>383</v>
      </c>
      <c r="O3" s="192"/>
      <c r="P3" s="5"/>
      <c r="Q3" s="5"/>
      <c r="R3" s="5"/>
      <c r="S3" s="36" t="s">
        <v>164</v>
      </c>
      <c r="T3" s="5"/>
    </row>
    <row r="4" spans="2:20" ht="20.45" customHeight="1" thickBot="1" x14ac:dyDescent="0.3">
      <c r="B4" s="8" t="s">
        <v>171</v>
      </c>
      <c r="C4" s="37"/>
      <c r="D4" s="37"/>
      <c r="E4" s="37"/>
      <c r="F4" s="37"/>
      <c r="G4" s="37"/>
      <c r="H4" s="37"/>
      <c r="I4" s="37"/>
      <c r="J4" s="145"/>
      <c r="K4" s="246"/>
      <c r="L4" s="5"/>
      <c r="M4" s="5"/>
      <c r="N4" s="5"/>
      <c r="O4" s="5"/>
      <c r="P4" s="5"/>
      <c r="Q4" s="5"/>
      <c r="R4" s="5"/>
      <c r="S4" s="5"/>
      <c r="T4" s="5"/>
    </row>
    <row r="5" spans="2:20" ht="15" customHeight="1" thickTop="1" x14ac:dyDescent="0.25">
      <c r="B5" s="37"/>
      <c r="C5" s="37"/>
      <c r="D5" s="37"/>
      <c r="E5" s="37"/>
      <c r="F5" s="37"/>
      <c r="G5" s="37"/>
      <c r="H5" s="37"/>
      <c r="I5" s="37"/>
      <c r="J5" s="17"/>
      <c r="K5" s="19"/>
      <c r="L5" s="5"/>
      <c r="M5" s="5"/>
      <c r="N5" s="5"/>
      <c r="O5" s="5"/>
      <c r="P5" s="5"/>
      <c r="Q5" s="5"/>
      <c r="R5" s="5"/>
      <c r="S5" s="5" t="s">
        <v>168</v>
      </c>
      <c r="T5" s="5"/>
    </row>
    <row r="6" spans="2:20" ht="16.5" customHeight="1" x14ac:dyDescent="0.3">
      <c r="B6" s="154" t="s">
        <v>0</v>
      </c>
      <c r="C6" s="155"/>
      <c r="D6" s="155"/>
      <c r="E6" s="155"/>
      <c r="F6" s="155"/>
      <c r="G6" s="155"/>
      <c r="H6" s="156"/>
      <c r="I6" s="2"/>
      <c r="J6" s="154" t="s">
        <v>55</v>
      </c>
      <c r="K6" s="155"/>
      <c r="L6" s="155"/>
      <c r="M6" s="155"/>
      <c r="N6" s="155"/>
      <c r="O6" s="155"/>
      <c r="P6" s="155"/>
      <c r="Q6" s="156"/>
      <c r="R6" s="6"/>
      <c r="S6" s="52" t="s">
        <v>108</v>
      </c>
    </row>
    <row r="7" spans="2:20" ht="18" customHeight="1" x14ac:dyDescent="0.3">
      <c r="B7" s="148" t="s">
        <v>1</v>
      </c>
      <c r="C7" s="150"/>
      <c r="D7" s="241"/>
      <c r="E7" s="229"/>
      <c r="F7" s="22" t="s">
        <v>2</v>
      </c>
      <c r="G7" s="241"/>
      <c r="H7" s="229"/>
      <c r="I7" s="2"/>
      <c r="J7" s="148" t="s">
        <v>140</v>
      </c>
      <c r="K7" s="149"/>
      <c r="L7" s="149"/>
      <c r="M7" s="62" t="s">
        <v>284</v>
      </c>
      <c r="N7" s="53"/>
      <c r="O7" s="22" t="s">
        <v>2</v>
      </c>
      <c r="P7" s="242"/>
      <c r="Q7" s="240"/>
      <c r="R7" s="2"/>
      <c r="S7" s="39" t="s">
        <v>109</v>
      </c>
    </row>
    <row r="8" spans="2:20" ht="18" customHeight="1" x14ac:dyDescent="0.3">
      <c r="B8" s="148" t="s">
        <v>128</v>
      </c>
      <c r="C8" s="150"/>
      <c r="D8" s="241"/>
      <c r="E8" s="229"/>
      <c r="F8" s="22" t="s">
        <v>3</v>
      </c>
      <c r="G8" s="241"/>
      <c r="H8" s="229"/>
      <c r="I8" s="2"/>
      <c r="J8" s="148" t="s">
        <v>133</v>
      </c>
      <c r="K8" s="149"/>
      <c r="L8" s="150"/>
      <c r="M8" s="243"/>
      <c r="N8" s="244"/>
      <c r="O8" s="22" t="s">
        <v>3</v>
      </c>
      <c r="P8" s="242"/>
      <c r="Q8" s="240"/>
      <c r="R8" s="2"/>
      <c r="S8" s="21" t="s">
        <v>110</v>
      </c>
    </row>
    <row r="9" spans="2:20" ht="18" customHeight="1" x14ac:dyDescent="0.2">
      <c r="B9" s="159" t="s">
        <v>4</v>
      </c>
      <c r="C9" s="160"/>
      <c r="D9" s="222"/>
      <c r="E9" s="223"/>
      <c r="F9" s="22" t="s">
        <v>5</v>
      </c>
      <c r="G9" s="228"/>
      <c r="H9" s="229"/>
      <c r="I9" s="2"/>
      <c r="J9" s="159" t="s">
        <v>4</v>
      </c>
      <c r="K9" s="160"/>
      <c r="L9" s="230"/>
      <c r="M9" s="231"/>
      <c r="N9" s="232"/>
      <c r="O9" s="22" t="s">
        <v>5</v>
      </c>
      <c r="P9" s="239"/>
      <c r="Q9" s="240"/>
      <c r="R9" s="2"/>
    </row>
    <row r="10" spans="2:20" ht="18" customHeight="1" x14ac:dyDescent="0.2">
      <c r="B10" s="161"/>
      <c r="C10" s="162"/>
      <c r="D10" s="224"/>
      <c r="E10" s="225"/>
      <c r="F10" s="22" t="s">
        <v>6</v>
      </c>
      <c r="G10" s="241"/>
      <c r="H10" s="229"/>
      <c r="I10" s="2"/>
      <c r="J10" s="161"/>
      <c r="K10" s="162"/>
      <c r="L10" s="233"/>
      <c r="M10" s="234"/>
      <c r="N10" s="235"/>
      <c r="O10" s="22" t="s">
        <v>6</v>
      </c>
      <c r="P10" s="242"/>
      <c r="Q10" s="240"/>
      <c r="R10" s="2"/>
    </row>
    <row r="11" spans="2:20" ht="18" customHeight="1" x14ac:dyDescent="0.2">
      <c r="B11" s="163"/>
      <c r="C11" s="164"/>
      <c r="D11" s="226"/>
      <c r="E11" s="227"/>
      <c r="F11" s="22" t="s">
        <v>7</v>
      </c>
      <c r="G11" s="241"/>
      <c r="H11" s="229"/>
      <c r="I11" s="2"/>
      <c r="J11" s="163"/>
      <c r="K11" s="164"/>
      <c r="L11" s="236"/>
      <c r="M11" s="237"/>
      <c r="N11" s="238"/>
      <c r="O11" s="22" t="s">
        <v>7</v>
      </c>
      <c r="P11" s="242"/>
      <c r="Q11" s="240"/>
      <c r="R11" s="2"/>
    </row>
    <row r="12" spans="2:20" ht="15" customHeight="1" x14ac:dyDescent="0.35">
      <c r="Q12" s="3"/>
      <c r="S12" s="35" t="s">
        <v>162</v>
      </c>
    </row>
    <row r="13" spans="2:20" ht="16.5" customHeight="1" x14ac:dyDescent="0.2">
      <c r="B13" s="168" t="s">
        <v>8</v>
      </c>
      <c r="C13" s="169"/>
      <c r="D13" s="169"/>
      <c r="E13" s="169"/>
      <c r="F13" s="169"/>
      <c r="G13" s="169"/>
      <c r="H13" s="170"/>
      <c r="I13" s="2"/>
      <c r="J13" s="154" t="s">
        <v>93</v>
      </c>
      <c r="K13" s="155"/>
      <c r="L13" s="155"/>
      <c r="M13" s="155"/>
      <c r="N13" s="155"/>
      <c r="O13" s="155"/>
      <c r="P13" s="155"/>
      <c r="Q13" s="156"/>
      <c r="R13" s="6"/>
    </row>
    <row r="14" spans="2:20" ht="36" customHeight="1" x14ac:dyDescent="0.2">
      <c r="B14" s="109" t="s">
        <v>82</v>
      </c>
      <c r="C14" s="110"/>
      <c r="D14" s="218"/>
      <c r="E14" s="219"/>
      <c r="F14" s="23" t="s">
        <v>68</v>
      </c>
      <c r="G14" s="220"/>
      <c r="H14" s="221"/>
      <c r="I14" s="2"/>
      <c r="J14" s="109" t="s">
        <v>56</v>
      </c>
      <c r="K14" s="110"/>
      <c r="L14" s="202" t="s">
        <v>9</v>
      </c>
      <c r="M14" s="203"/>
      <c r="N14" s="204"/>
      <c r="O14" s="24" t="s">
        <v>92</v>
      </c>
      <c r="P14" s="198"/>
      <c r="Q14" s="199"/>
      <c r="R14" s="2"/>
    </row>
    <row r="15" spans="2:20" ht="36" customHeight="1" x14ac:dyDescent="0.2">
      <c r="B15" s="109" t="s">
        <v>165</v>
      </c>
      <c r="C15" s="110"/>
      <c r="D15" s="208"/>
      <c r="E15" s="209"/>
      <c r="F15" s="25" t="s">
        <v>166</v>
      </c>
      <c r="G15" s="210"/>
      <c r="H15" s="211"/>
      <c r="I15" s="2"/>
      <c r="J15" s="117" t="s">
        <v>10</v>
      </c>
      <c r="K15" s="118"/>
      <c r="L15" s="42" t="s">
        <v>11</v>
      </c>
      <c r="M15" s="41" t="s">
        <v>12</v>
      </c>
      <c r="N15" s="40" t="s">
        <v>13</v>
      </c>
      <c r="O15" s="25" t="s">
        <v>457</v>
      </c>
      <c r="P15" s="212"/>
      <c r="Q15" s="213"/>
      <c r="R15" s="2"/>
    </row>
    <row r="16" spans="2:20" ht="36" customHeight="1" x14ac:dyDescent="0.2">
      <c r="B16" s="105" t="s">
        <v>69</v>
      </c>
      <c r="C16" s="106"/>
      <c r="D16" s="54"/>
      <c r="E16" s="105" t="s">
        <v>70</v>
      </c>
      <c r="F16" s="106"/>
      <c r="G16" s="214"/>
      <c r="H16" s="215"/>
      <c r="I16" s="2"/>
      <c r="J16" s="119"/>
      <c r="K16" s="120"/>
      <c r="L16" s="43" t="s">
        <v>14</v>
      </c>
      <c r="M16" s="44" t="s">
        <v>15</v>
      </c>
      <c r="N16" s="45" t="s">
        <v>16</v>
      </c>
      <c r="O16" s="25" t="s">
        <v>458</v>
      </c>
      <c r="P16" s="216"/>
      <c r="Q16" s="217"/>
      <c r="R16" s="2"/>
    </row>
    <row r="17" spans="2:20" ht="15" customHeight="1" x14ac:dyDescent="0.2">
      <c r="O17" s="3"/>
    </row>
    <row r="18" spans="2:20" ht="21.75" customHeight="1" x14ac:dyDescent="0.2">
      <c r="B18" s="95" t="s">
        <v>58</v>
      </c>
      <c r="C18" s="96"/>
      <c r="D18" s="96"/>
      <c r="E18" s="96"/>
      <c r="F18" s="96"/>
      <c r="G18" s="96"/>
      <c r="H18" s="96"/>
      <c r="I18" s="96"/>
      <c r="J18" s="96"/>
      <c r="K18" s="96"/>
      <c r="L18" s="96"/>
      <c r="M18" s="96"/>
      <c r="N18" s="96"/>
      <c r="O18" s="96"/>
      <c r="P18" s="96"/>
      <c r="Q18" s="96"/>
    </row>
    <row r="19" spans="2:20" ht="33.75" customHeight="1" x14ac:dyDescent="0.2">
      <c r="B19" s="26"/>
      <c r="C19" s="25" t="s">
        <v>17</v>
      </c>
      <c r="D19" s="25" t="s">
        <v>18</v>
      </c>
      <c r="E19" s="25" t="s">
        <v>112</v>
      </c>
      <c r="F19" s="25" t="s">
        <v>169</v>
      </c>
      <c r="G19" s="25" t="s">
        <v>62</v>
      </c>
      <c r="H19" s="105" t="s">
        <v>63</v>
      </c>
      <c r="I19" s="106"/>
      <c r="J19" s="38" t="s">
        <v>64</v>
      </c>
      <c r="K19" s="25" t="s">
        <v>65</v>
      </c>
      <c r="L19" s="25" t="s">
        <v>19</v>
      </c>
      <c r="M19" s="25" t="s">
        <v>20</v>
      </c>
      <c r="N19" s="25" t="s">
        <v>21</v>
      </c>
      <c r="O19" s="25" t="s">
        <v>22</v>
      </c>
      <c r="P19" s="25" t="s">
        <v>72</v>
      </c>
      <c r="Q19" s="25" t="s">
        <v>73</v>
      </c>
      <c r="S19" s="13" t="s">
        <v>71</v>
      </c>
      <c r="T19" s="2"/>
    </row>
    <row r="20" spans="2:20" ht="43.5" customHeight="1" x14ac:dyDescent="0.2">
      <c r="B20" s="25" t="s">
        <v>76</v>
      </c>
      <c r="C20" s="46" t="s">
        <v>9</v>
      </c>
      <c r="D20" s="46" t="s">
        <v>9</v>
      </c>
      <c r="E20" s="47"/>
      <c r="F20" s="60">
        <v>1</v>
      </c>
      <c r="G20" s="59"/>
      <c r="H20" s="202"/>
      <c r="I20" s="204"/>
      <c r="J20" s="58"/>
      <c r="K20" s="48"/>
      <c r="L20" s="49"/>
      <c r="M20" s="49"/>
      <c r="N20" s="49"/>
      <c r="O20" s="50"/>
      <c r="P20" s="51"/>
      <c r="Q20" s="32">
        <f>E20*P20/F20</f>
        <v>0</v>
      </c>
      <c r="S20" s="14"/>
      <c r="T20" s="2"/>
    </row>
    <row r="21" spans="2:20" ht="43.5" customHeight="1" x14ac:dyDescent="0.2">
      <c r="B21" s="25" t="s">
        <v>76</v>
      </c>
      <c r="C21" s="46" t="s">
        <v>9</v>
      </c>
      <c r="D21" s="46" t="s">
        <v>9</v>
      </c>
      <c r="E21" s="47"/>
      <c r="F21" s="60">
        <v>1</v>
      </c>
      <c r="G21" s="59"/>
      <c r="H21" s="202"/>
      <c r="I21" s="204"/>
      <c r="J21" s="58"/>
      <c r="K21" s="48"/>
      <c r="L21" s="49"/>
      <c r="M21" s="49"/>
      <c r="N21" s="49"/>
      <c r="O21" s="50"/>
      <c r="P21" s="51"/>
      <c r="Q21" s="32">
        <f>E21*P21/F21</f>
        <v>0</v>
      </c>
      <c r="S21" s="14"/>
      <c r="T21" s="2"/>
    </row>
    <row r="22" spans="2:20" ht="43.5" customHeight="1" x14ac:dyDescent="0.2">
      <c r="B22" s="25" t="s">
        <v>77</v>
      </c>
      <c r="C22" s="46" t="s">
        <v>9</v>
      </c>
      <c r="D22" s="46" t="s">
        <v>9</v>
      </c>
      <c r="E22" s="47"/>
      <c r="F22" s="60">
        <v>1</v>
      </c>
      <c r="G22" s="59"/>
      <c r="H22" s="202"/>
      <c r="I22" s="204"/>
      <c r="J22" s="58"/>
      <c r="K22" s="48"/>
      <c r="L22" s="49"/>
      <c r="M22" s="49"/>
      <c r="N22" s="49"/>
      <c r="O22" s="50"/>
      <c r="P22" s="51"/>
      <c r="Q22" s="32">
        <f>E22*P22/F22</f>
        <v>0</v>
      </c>
      <c r="S22" s="14"/>
      <c r="T22" s="2"/>
    </row>
    <row r="23" spans="2:20" ht="21.75" customHeight="1" thickBot="1" x14ac:dyDescent="0.25">
      <c r="B23" s="121" t="s">
        <v>81</v>
      </c>
      <c r="C23" s="122"/>
      <c r="D23" s="122"/>
      <c r="E23" s="122"/>
      <c r="F23" s="122"/>
      <c r="G23" s="122"/>
      <c r="H23" s="122"/>
      <c r="I23" s="122"/>
      <c r="J23" s="122"/>
      <c r="K23" s="122"/>
      <c r="L23" s="122"/>
      <c r="M23" s="122"/>
      <c r="N23" s="123"/>
      <c r="O23" s="123"/>
      <c r="P23" s="123"/>
      <c r="Q23" s="124"/>
      <c r="S23" s="14"/>
      <c r="T23" s="2"/>
    </row>
    <row r="24" spans="2:20" ht="43.5" customHeight="1" thickTop="1" thickBot="1" x14ac:dyDescent="0.25">
      <c r="B24" s="105" t="s">
        <v>126</v>
      </c>
      <c r="C24" s="106"/>
      <c r="D24" s="47"/>
      <c r="E24" s="105" t="s">
        <v>111</v>
      </c>
      <c r="F24" s="106"/>
      <c r="G24" s="33">
        <f>D51*D42*D33*D24</f>
        <v>0</v>
      </c>
      <c r="H24" s="109" t="s">
        <v>87</v>
      </c>
      <c r="I24" s="110"/>
      <c r="J24" s="198"/>
      <c r="K24" s="199"/>
      <c r="L24" s="25" t="s">
        <v>88</v>
      </c>
      <c r="M24" s="34">
        <f>SUM(O20:O22)+(M33*D24)</f>
        <v>0</v>
      </c>
      <c r="N24" s="55" t="s">
        <v>80</v>
      </c>
      <c r="O24" s="57">
        <f>SUM(Q20:Q22)+(O33*D24)</f>
        <v>0</v>
      </c>
      <c r="P24" s="55" t="s">
        <v>78</v>
      </c>
      <c r="Q24" s="56" t="e">
        <f>O24/(D51*D42*D33*D24)</f>
        <v>#DIV/0!</v>
      </c>
      <c r="S24" s="14"/>
      <c r="T24" s="2"/>
    </row>
    <row r="25" spans="2:20" ht="43.5" customHeight="1" thickTop="1" x14ac:dyDescent="0.2">
      <c r="B25" s="105" t="s">
        <v>23</v>
      </c>
      <c r="C25" s="106"/>
      <c r="D25" s="200" t="s">
        <v>9</v>
      </c>
      <c r="E25" s="201"/>
      <c r="F25" s="25" t="s">
        <v>24</v>
      </c>
      <c r="G25" s="202"/>
      <c r="H25" s="203"/>
      <c r="I25" s="203"/>
      <c r="J25" s="203"/>
      <c r="K25" s="203"/>
      <c r="L25" s="203"/>
      <c r="M25" s="203"/>
      <c r="N25" s="207"/>
      <c r="O25" s="205" t="s">
        <v>79</v>
      </c>
      <c r="P25" s="205"/>
      <c r="Q25" s="206"/>
      <c r="S25" s="15"/>
      <c r="T25" s="2"/>
    </row>
    <row r="26" spans="2:20" ht="15" customHeight="1" x14ac:dyDescent="0.2"/>
    <row r="27" spans="2:20" ht="21.75" customHeight="1" x14ac:dyDescent="0.2">
      <c r="B27" s="95" t="s">
        <v>59</v>
      </c>
      <c r="C27" s="96"/>
      <c r="D27" s="96"/>
      <c r="E27" s="96"/>
      <c r="F27" s="96"/>
      <c r="G27" s="96"/>
      <c r="H27" s="96"/>
      <c r="I27" s="96"/>
      <c r="J27" s="96"/>
      <c r="K27" s="96"/>
      <c r="L27" s="96"/>
      <c r="M27" s="96"/>
      <c r="N27" s="96"/>
      <c r="O27" s="96"/>
      <c r="P27" s="96"/>
      <c r="Q27" s="96"/>
    </row>
    <row r="28" spans="2:20" ht="33.75" hidden="1" customHeight="1" outlineLevel="1" x14ac:dyDescent="0.2">
      <c r="B28" s="26"/>
      <c r="C28" s="25" t="s">
        <v>17</v>
      </c>
      <c r="D28" s="25" t="s">
        <v>18</v>
      </c>
      <c r="E28" s="25" t="s">
        <v>112</v>
      </c>
      <c r="F28" s="25" t="s">
        <v>169</v>
      </c>
      <c r="G28" s="25" t="s">
        <v>62</v>
      </c>
      <c r="H28" s="105" t="s">
        <v>63</v>
      </c>
      <c r="I28" s="106"/>
      <c r="J28" s="38" t="s">
        <v>64</v>
      </c>
      <c r="K28" s="25" t="s">
        <v>65</v>
      </c>
      <c r="L28" s="25" t="s">
        <v>19</v>
      </c>
      <c r="M28" s="25" t="s">
        <v>20</v>
      </c>
      <c r="N28" s="25" t="s">
        <v>21</v>
      </c>
      <c r="O28" s="25" t="s">
        <v>22</v>
      </c>
      <c r="P28" s="25" t="s">
        <v>72</v>
      </c>
      <c r="Q28" s="25" t="s">
        <v>73</v>
      </c>
      <c r="S28" s="13" t="s">
        <v>25</v>
      </c>
      <c r="T28" s="2"/>
    </row>
    <row r="29" spans="2:20" ht="43.5" hidden="1" customHeight="1" outlineLevel="1" x14ac:dyDescent="0.2">
      <c r="B29" s="25" t="s">
        <v>76</v>
      </c>
      <c r="C29" s="46" t="s">
        <v>9</v>
      </c>
      <c r="D29" s="46" t="s">
        <v>9</v>
      </c>
      <c r="E29" s="47"/>
      <c r="F29" s="60">
        <v>1</v>
      </c>
      <c r="G29" s="59"/>
      <c r="H29" s="202"/>
      <c r="I29" s="204"/>
      <c r="J29" s="58"/>
      <c r="K29" s="48"/>
      <c r="L29" s="49"/>
      <c r="M29" s="49"/>
      <c r="N29" s="49"/>
      <c r="O29" s="50"/>
      <c r="P29" s="51"/>
      <c r="Q29" s="32">
        <f>E29*P29/F29</f>
        <v>0</v>
      </c>
      <c r="S29" s="16"/>
      <c r="T29" s="2"/>
    </row>
    <row r="30" spans="2:20" ht="43.5" hidden="1" customHeight="1" outlineLevel="1" x14ac:dyDescent="0.2">
      <c r="B30" s="25" t="s">
        <v>76</v>
      </c>
      <c r="C30" s="46" t="s">
        <v>9</v>
      </c>
      <c r="D30" s="46" t="s">
        <v>9</v>
      </c>
      <c r="E30" s="47"/>
      <c r="F30" s="60">
        <v>1</v>
      </c>
      <c r="G30" s="59"/>
      <c r="H30" s="202"/>
      <c r="I30" s="204"/>
      <c r="J30" s="58"/>
      <c r="K30" s="48"/>
      <c r="L30" s="49"/>
      <c r="M30" s="49"/>
      <c r="N30" s="49"/>
      <c r="O30" s="50"/>
      <c r="P30" s="51"/>
      <c r="Q30" s="32">
        <f>E30*P30/F30</f>
        <v>0</v>
      </c>
      <c r="S30" s="16"/>
      <c r="T30" s="2"/>
    </row>
    <row r="31" spans="2:20" ht="43.5" hidden="1" customHeight="1" outlineLevel="1" x14ac:dyDescent="0.2">
      <c r="B31" s="25" t="s">
        <v>77</v>
      </c>
      <c r="C31" s="46" t="s">
        <v>9</v>
      </c>
      <c r="D31" s="46" t="s">
        <v>9</v>
      </c>
      <c r="E31" s="47"/>
      <c r="F31" s="60">
        <v>1</v>
      </c>
      <c r="G31" s="59"/>
      <c r="H31" s="202"/>
      <c r="I31" s="204"/>
      <c r="J31" s="58"/>
      <c r="K31" s="48"/>
      <c r="L31" s="49"/>
      <c r="M31" s="49"/>
      <c r="N31" s="49"/>
      <c r="O31" s="50"/>
      <c r="P31" s="51"/>
      <c r="Q31" s="32">
        <f>E31*P31/F31</f>
        <v>0</v>
      </c>
      <c r="S31" s="16"/>
      <c r="T31" s="2"/>
    </row>
    <row r="32" spans="2:20" ht="21.75" hidden="1" customHeight="1" outlineLevel="1" x14ac:dyDescent="0.2">
      <c r="B32" s="121" t="s">
        <v>94</v>
      </c>
      <c r="C32" s="122"/>
      <c r="D32" s="122"/>
      <c r="E32" s="122"/>
      <c r="F32" s="122"/>
      <c r="G32" s="122"/>
      <c r="H32" s="122"/>
      <c r="I32" s="122"/>
      <c r="J32" s="122"/>
      <c r="K32" s="122"/>
      <c r="L32" s="122"/>
      <c r="M32" s="122"/>
      <c r="N32" s="122"/>
      <c r="O32" s="122"/>
      <c r="P32" s="122"/>
      <c r="Q32" s="143"/>
      <c r="S32" s="16"/>
      <c r="T32" s="2"/>
    </row>
    <row r="33" spans="2:20" ht="43.5" hidden="1" customHeight="1" outlineLevel="1" x14ac:dyDescent="0.2">
      <c r="B33" s="105" t="s">
        <v>96</v>
      </c>
      <c r="C33" s="106"/>
      <c r="D33" s="47">
        <v>1</v>
      </c>
      <c r="E33" s="105" t="s">
        <v>99</v>
      </c>
      <c r="F33" s="106"/>
      <c r="G33" s="47"/>
      <c r="H33" s="105" t="s">
        <v>100</v>
      </c>
      <c r="I33" s="106"/>
      <c r="J33" s="198"/>
      <c r="K33" s="199"/>
      <c r="L33" s="25" t="s">
        <v>102</v>
      </c>
      <c r="M33" s="34">
        <f>SUM(O29:O31)+(M42*D33)</f>
        <v>0</v>
      </c>
      <c r="N33" s="25" t="s">
        <v>104</v>
      </c>
      <c r="O33" s="32">
        <f>SUM(Q29:Q31)+(O42*D33)</f>
        <v>0</v>
      </c>
      <c r="P33" s="25" t="s">
        <v>106</v>
      </c>
      <c r="Q33" s="32" t="e">
        <f>O33/(D51*D42*D33)</f>
        <v>#DIV/0!</v>
      </c>
      <c r="S33" s="16"/>
      <c r="T33" s="2"/>
    </row>
    <row r="34" spans="2:20" ht="43.5" hidden="1" customHeight="1" outlineLevel="1" x14ac:dyDescent="0.2">
      <c r="B34" s="105" t="s">
        <v>23</v>
      </c>
      <c r="C34" s="106"/>
      <c r="D34" s="200" t="s">
        <v>9</v>
      </c>
      <c r="E34" s="201"/>
      <c r="F34" s="25" t="s">
        <v>24</v>
      </c>
      <c r="G34" s="202"/>
      <c r="H34" s="203"/>
      <c r="I34" s="203"/>
      <c r="J34" s="203"/>
      <c r="K34" s="203"/>
      <c r="L34" s="203"/>
      <c r="M34" s="203"/>
      <c r="N34" s="203"/>
      <c r="O34" s="203"/>
      <c r="P34" s="203"/>
      <c r="Q34" s="204"/>
      <c r="S34" s="15"/>
      <c r="T34" s="2"/>
    </row>
    <row r="35" spans="2:20" ht="15" customHeight="1" collapsed="1" x14ac:dyDescent="0.2"/>
    <row r="36" spans="2:20" ht="21.75" customHeight="1" x14ac:dyDescent="0.2">
      <c r="B36" s="95" t="s">
        <v>60</v>
      </c>
      <c r="C36" s="96"/>
      <c r="D36" s="96"/>
      <c r="E36" s="96"/>
      <c r="F36" s="96"/>
      <c r="G36" s="96"/>
      <c r="H36" s="96"/>
      <c r="I36" s="96"/>
      <c r="J36" s="96"/>
      <c r="K36" s="96"/>
      <c r="L36" s="96"/>
      <c r="M36" s="96"/>
      <c r="N36" s="96"/>
      <c r="O36" s="96"/>
      <c r="P36" s="96"/>
      <c r="Q36" s="96"/>
    </row>
    <row r="37" spans="2:20" ht="33.75" hidden="1" customHeight="1" outlineLevel="1" x14ac:dyDescent="0.2">
      <c r="B37" s="26"/>
      <c r="C37" s="25" t="s">
        <v>17</v>
      </c>
      <c r="D37" s="25" t="s">
        <v>18</v>
      </c>
      <c r="E37" s="25" t="s">
        <v>112</v>
      </c>
      <c r="F37" s="25" t="s">
        <v>169</v>
      </c>
      <c r="G37" s="25" t="s">
        <v>62</v>
      </c>
      <c r="H37" s="105" t="s">
        <v>63</v>
      </c>
      <c r="I37" s="106"/>
      <c r="J37" s="38" t="s">
        <v>64</v>
      </c>
      <c r="K37" s="25" t="s">
        <v>65</v>
      </c>
      <c r="L37" s="25" t="s">
        <v>19</v>
      </c>
      <c r="M37" s="25" t="s">
        <v>20</v>
      </c>
      <c r="N37" s="25" t="s">
        <v>21</v>
      </c>
      <c r="O37" s="25" t="s">
        <v>22</v>
      </c>
      <c r="P37" s="25" t="s">
        <v>72</v>
      </c>
      <c r="Q37" s="25" t="s">
        <v>73</v>
      </c>
      <c r="S37" s="20" t="s">
        <v>26</v>
      </c>
    </row>
    <row r="38" spans="2:20" ht="43.5" hidden="1" customHeight="1" outlineLevel="1" x14ac:dyDescent="0.2">
      <c r="B38" s="25" t="s">
        <v>76</v>
      </c>
      <c r="C38" s="46" t="s">
        <v>9</v>
      </c>
      <c r="D38" s="46" t="s">
        <v>9</v>
      </c>
      <c r="E38" s="47"/>
      <c r="F38" s="60">
        <v>1</v>
      </c>
      <c r="G38" s="59"/>
      <c r="H38" s="202"/>
      <c r="I38" s="204"/>
      <c r="J38" s="58"/>
      <c r="K38" s="48"/>
      <c r="L38" s="49"/>
      <c r="M38" s="49"/>
      <c r="N38" s="49"/>
      <c r="O38" s="50"/>
      <c r="P38" s="51"/>
      <c r="Q38" s="32">
        <f>E38*P38/F38</f>
        <v>0</v>
      </c>
      <c r="S38" s="16"/>
    </row>
    <row r="39" spans="2:20" ht="43.5" hidden="1" customHeight="1" outlineLevel="1" x14ac:dyDescent="0.2">
      <c r="B39" s="25" t="s">
        <v>76</v>
      </c>
      <c r="C39" s="46" t="s">
        <v>9</v>
      </c>
      <c r="D39" s="46" t="s">
        <v>9</v>
      </c>
      <c r="E39" s="47"/>
      <c r="F39" s="60">
        <v>1</v>
      </c>
      <c r="G39" s="59"/>
      <c r="H39" s="202"/>
      <c r="I39" s="204"/>
      <c r="J39" s="58"/>
      <c r="K39" s="48"/>
      <c r="L39" s="49"/>
      <c r="M39" s="49"/>
      <c r="N39" s="49"/>
      <c r="O39" s="50"/>
      <c r="P39" s="51"/>
      <c r="Q39" s="32">
        <f>E39*P39/F39</f>
        <v>0</v>
      </c>
      <c r="S39" s="16"/>
    </row>
    <row r="40" spans="2:20" ht="43.5" hidden="1" customHeight="1" outlineLevel="1" x14ac:dyDescent="0.2">
      <c r="B40" s="25" t="s">
        <v>77</v>
      </c>
      <c r="C40" s="46" t="s">
        <v>9</v>
      </c>
      <c r="D40" s="46" t="s">
        <v>9</v>
      </c>
      <c r="E40" s="47"/>
      <c r="F40" s="60">
        <v>1</v>
      </c>
      <c r="G40" s="59"/>
      <c r="H40" s="202"/>
      <c r="I40" s="204"/>
      <c r="J40" s="58"/>
      <c r="K40" s="48"/>
      <c r="L40" s="49"/>
      <c r="M40" s="49"/>
      <c r="N40" s="49"/>
      <c r="O40" s="50"/>
      <c r="P40" s="51"/>
      <c r="Q40" s="32">
        <f>E40*P40/F40</f>
        <v>0</v>
      </c>
      <c r="S40" s="16"/>
    </row>
    <row r="41" spans="2:20" ht="21.75" hidden="1" customHeight="1" outlineLevel="1" x14ac:dyDescent="0.2">
      <c r="B41" s="121" t="s">
        <v>95</v>
      </c>
      <c r="C41" s="122"/>
      <c r="D41" s="122"/>
      <c r="E41" s="122"/>
      <c r="F41" s="122"/>
      <c r="G41" s="122"/>
      <c r="H41" s="122"/>
      <c r="I41" s="122"/>
      <c r="J41" s="122"/>
      <c r="K41" s="122"/>
      <c r="L41" s="122"/>
      <c r="M41" s="122"/>
      <c r="N41" s="122"/>
      <c r="O41" s="122"/>
      <c r="P41" s="122"/>
      <c r="Q41" s="143"/>
      <c r="S41" s="16"/>
    </row>
    <row r="42" spans="2:20" ht="43.5" hidden="1" customHeight="1" outlineLevel="1" x14ac:dyDescent="0.2">
      <c r="B42" s="105" t="s">
        <v>97</v>
      </c>
      <c r="C42" s="106"/>
      <c r="D42" s="47">
        <v>1</v>
      </c>
      <c r="E42" s="105" t="s">
        <v>98</v>
      </c>
      <c r="F42" s="106"/>
      <c r="G42" s="47"/>
      <c r="H42" s="105" t="s">
        <v>101</v>
      </c>
      <c r="I42" s="106"/>
      <c r="J42" s="198"/>
      <c r="K42" s="199"/>
      <c r="L42" s="25" t="s">
        <v>103</v>
      </c>
      <c r="M42" s="34">
        <f>SUM(O38:O40)+(M51*D42)</f>
        <v>0</v>
      </c>
      <c r="N42" s="25" t="s">
        <v>105</v>
      </c>
      <c r="O42" s="32">
        <f>SUM(Q38:Q40)+(O51*D42)</f>
        <v>0</v>
      </c>
      <c r="P42" s="25" t="s">
        <v>107</v>
      </c>
      <c r="Q42" s="32" t="e">
        <f>O42/(D51*D42)</f>
        <v>#DIV/0!</v>
      </c>
      <c r="S42" s="16"/>
    </row>
    <row r="43" spans="2:20" ht="43.5" hidden="1" customHeight="1" outlineLevel="1" x14ac:dyDescent="0.2">
      <c r="B43" s="105" t="s">
        <v>23</v>
      </c>
      <c r="C43" s="106"/>
      <c r="D43" s="200" t="s">
        <v>9</v>
      </c>
      <c r="E43" s="201"/>
      <c r="F43" s="25" t="s">
        <v>24</v>
      </c>
      <c r="G43" s="202"/>
      <c r="H43" s="203"/>
      <c r="I43" s="203"/>
      <c r="J43" s="203"/>
      <c r="K43" s="203"/>
      <c r="L43" s="203"/>
      <c r="M43" s="203"/>
      <c r="N43" s="203"/>
      <c r="O43" s="203"/>
      <c r="P43" s="203"/>
      <c r="Q43" s="204"/>
      <c r="S43" s="15"/>
    </row>
    <row r="44" spans="2:20" ht="15" customHeight="1" collapsed="1" x14ac:dyDescent="0.2"/>
    <row r="45" spans="2:20" ht="21.75" customHeight="1" x14ac:dyDescent="0.2">
      <c r="B45" s="95" t="s">
        <v>61</v>
      </c>
      <c r="C45" s="96"/>
      <c r="D45" s="96"/>
      <c r="E45" s="96"/>
      <c r="F45" s="96"/>
      <c r="G45" s="96"/>
      <c r="H45" s="96"/>
      <c r="I45" s="96"/>
      <c r="J45" s="96"/>
      <c r="K45" s="96"/>
      <c r="L45" s="96"/>
      <c r="M45" s="96"/>
      <c r="N45" s="96"/>
      <c r="O45" s="96"/>
      <c r="P45" s="96"/>
      <c r="Q45" s="96"/>
    </row>
    <row r="46" spans="2:20" ht="33.75" customHeight="1" x14ac:dyDescent="0.2">
      <c r="B46" s="26"/>
      <c r="C46" s="25" t="s">
        <v>17</v>
      </c>
      <c r="D46" s="25" t="s">
        <v>18</v>
      </c>
      <c r="E46" s="25" t="s">
        <v>112</v>
      </c>
      <c r="F46" s="25" t="s">
        <v>169</v>
      </c>
      <c r="G46" s="25" t="s">
        <v>62</v>
      </c>
      <c r="H46" s="105" t="s">
        <v>63</v>
      </c>
      <c r="I46" s="106"/>
      <c r="J46" s="38" t="s">
        <v>64</v>
      </c>
      <c r="K46" s="25" t="s">
        <v>65</v>
      </c>
      <c r="L46" s="25" t="s">
        <v>19</v>
      </c>
      <c r="M46" s="25" t="s">
        <v>20</v>
      </c>
      <c r="N46" s="25" t="s">
        <v>21</v>
      </c>
      <c r="O46" s="25" t="s">
        <v>22</v>
      </c>
      <c r="P46" s="25" t="s">
        <v>72</v>
      </c>
      <c r="Q46" s="25" t="s">
        <v>73</v>
      </c>
      <c r="S46" s="13" t="s">
        <v>74</v>
      </c>
      <c r="T46" s="2"/>
    </row>
    <row r="47" spans="2:20" ht="43.5" customHeight="1" x14ac:dyDescent="0.2">
      <c r="B47" s="25" t="s">
        <v>76</v>
      </c>
      <c r="C47" s="46" t="s">
        <v>9</v>
      </c>
      <c r="D47" s="46" t="s">
        <v>9</v>
      </c>
      <c r="E47" s="47"/>
      <c r="F47" s="60">
        <v>1</v>
      </c>
      <c r="G47" s="59"/>
      <c r="H47" s="202"/>
      <c r="I47" s="204"/>
      <c r="J47" s="58"/>
      <c r="K47" s="48"/>
      <c r="L47" s="49"/>
      <c r="M47" s="49"/>
      <c r="N47" s="49"/>
      <c r="O47" s="50"/>
      <c r="P47" s="51"/>
      <c r="Q47" s="32">
        <f>E47*P47/F47</f>
        <v>0</v>
      </c>
      <c r="S47" s="14"/>
      <c r="T47" s="2"/>
    </row>
    <row r="48" spans="2:20" ht="43.5" customHeight="1" x14ac:dyDescent="0.2">
      <c r="B48" s="25" t="s">
        <v>76</v>
      </c>
      <c r="C48" s="46" t="s">
        <v>9</v>
      </c>
      <c r="D48" s="46" t="s">
        <v>9</v>
      </c>
      <c r="E48" s="47"/>
      <c r="F48" s="60">
        <v>1</v>
      </c>
      <c r="G48" s="59"/>
      <c r="H48" s="202"/>
      <c r="I48" s="204"/>
      <c r="J48" s="58"/>
      <c r="K48" s="48"/>
      <c r="L48" s="49"/>
      <c r="M48" s="49"/>
      <c r="N48" s="49"/>
      <c r="O48" s="50"/>
      <c r="P48" s="51"/>
      <c r="Q48" s="32">
        <f>E48*P48/F48</f>
        <v>0</v>
      </c>
      <c r="S48" s="14"/>
      <c r="T48" s="2"/>
    </row>
    <row r="49" spans="2:20" ht="43.5" customHeight="1" x14ac:dyDescent="0.2">
      <c r="B49" s="25" t="s">
        <v>77</v>
      </c>
      <c r="C49" s="46" t="s">
        <v>9</v>
      </c>
      <c r="D49" s="46" t="s">
        <v>9</v>
      </c>
      <c r="E49" s="47"/>
      <c r="F49" s="60">
        <v>1</v>
      </c>
      <c r="G49" s="59"/>
      <c r="H49" s="202"/>
      <c r="I49" s="204"/>
      <c r="J49" s="58"/>
      <c r="K49" s="48"/>
      <c r="L49" s="49"/>
      <c r="M49" s="49"/>
      <c r="N49" s="49"/>
      <c r="O49" s="50"/>
      <c r="P49" s="51"/>
      <c r="Q49" s="32">
        <f>E49*P49/F49</f>
        <v>0</v>
      </c>
      <c r="S49" s="14"/>
      <c r="T49" s="2"/>
    </row>
    <row r="50" spans="2:20" ht="21.75" customHeight="1" x14ac:dyDescent="0.2">
      <c r="B50" s="121" t="s">
        <v>85</v>
      </c>
      <c r="C50" s="122"/>
      <c r="D50" s="122"/>
      <c r="E50" s="122"/>
      <c r="F50" s="122"/>
      <c r="G50" s="122"/>
      <c r="H50" s="122"/>
      <c r="I50" s="122"/>
      <c r="J50" s="122"/>
      <c r="K50" s="122"/>
      <c r="L50" s="122"/>
      <c r="M50" s="122"/>
      <c r="N50" s="122"/>
      <c r="O50" s="122"/>
      <c r="P50" s="122"/>
      <c r="Q50" s="143"/>
      <c r="S50" s="14"/>
      <c r="T50" s="2"/>
    </row>
    <row r="51" spans="2:20" ht="43.5" customHeight="1" x14ac:dyDescent="0.2">
      <c r="B51" s="105" t="s">
        <v>113</v>
      </c>
      <c r="C51" s="138"/>
      <c r="D51" s="47"/>
      <c r="E51" s="105" t="s">
        <v>83</v>
      </c>
      <c r="F51" s="106"/>
      <c r="G51" s="47"/>
      <c r="H51" s="109" t="s">
        <v>86</v>
      </c>
      <c r="I51" s="110"/>
      <c r="J51" s="198"/>
      <c r="K51" s="199"/>
      <c r="L51" s="25" t="s">
        <v>89</v>
      </c>
      <c r="M51" s="34">
        <f>SUM(O47:O49)+(D51*D16)</f>
        <v>0</v>
      </c>
      <c r="N51" s="25" t="s">
        <v>84</v>
      </c>
      <c r="O51" s="32">
        <f>SUM(Q47:Q49)</f>
        <v>0</v>
      </c>
      <c r="P51" s="25" t="s">
        <v>90</v>
      </c>
      <c r="Q51" s="32" t="e">
        <f>O51/D51</f>
        <v>#DIV/0!</v>
      </c>
      <c r="S51" s="14"/>
      <c r="T51" s="2"/>
    </row>
    <row r="52" spans="2:20" ht="43.5" customHeight="1" x14ac:dyDescent="0.2">
      <c r="B52" s="105" t="s">
        <v>23</v>
      </c>
      <c r="C52" s="106"/>
      <c r="D52" s="200" t="s">
        <v>9</v>
      </c>
      <c r="E52" s="201"/>
      <c r="F52" s="25" t="s">
        <v>24</v>
      </c>
      <c r="G52" s="202"/>
      <c r="H52" s="203"/>
      <c r="I52" s="203"/>
      <c r="J52" s="203"/>
      <c r="K52" s="203"/>
      <c r="L52" s="203"/>
      <c r="M52" s="203"/>
      <c r="N52" s="203"/>
      <c r="O52" s="203"/>
      <c r="P52" s="203"/>
      <c r="Q52" s="203"/>
      <c r="R52" s="16"/>
      <c r="S52" s="15"/>
      <c r="T52" s="2"/>
    </row>
    <row r="53" spans="2:20" ht="15" customHeight="1" x14ac:dyDescent="0.2"/>
    <row r="54" spans="2:20" ht="15" customHeight="1" x14ac:dyDescent="0.2"/>
    <row r="55" spans="2:20" ht="22.5" customHeight="1" x14ac:dyDescent="0.2">
      <c r="B55" s="127" t="s">
        <v>29</v>
      </c>
      <c r="C55" s="128"/>
      <c r="D55" s="128"/>
      <c r="E55" s="128"/>
      <c r="F55" s="128"/>
      <c r="G55" s="128"/>
      <c r="H55" s="129"/>
      <c r="K55" s="127" t="s">
        <v>91</v>
      </c>
      <c r="L55" s="128"/>
      <c r="M55" s="128"/>
      <c r="N55" s="128"/>
      <c r="O55" s="128"/>
      <c r="P55" s="128"/>
      <c r="Q55" s="129"/>
    </row>
    <row r="56" spans="2:20" ht="16.5" customHeight="1" x14ac:dyDescent="0.2">
      <c r="B56" s="130" t="s">
        <v>114</v>
      </c>
      <c r="C56" s="130"/>
      <c r="D56" s="193"/>
      <c r="E56" s="193"/>
      <c r="F56" s="193"/>
      <c r="G56" s="193"/>
      <c r="H56" s="193"/>
      <c r="K56" s="132" t="s">
        <v>131</v>
      </c>
      <c r="L56" s="133"/>
      <c r="M56" s="4"/>
      <c r="N56" s="27"/>
      <c r="O56" s="27"/>
      <c r="P56" s="27"/>
      <c r="Q56" s="28"/>
    </row>
    <row r="57" spans="2:20" ht="16.5" customHeight="1" x14ac:dyDescent="0.2">
      <c r="B57" s="130"/>
      <c r="C57" s="130"/>
      <c r="D57" s="193"/>
      <c r="E57" s="193"/>
      <c r="F57" s="193"/>
      <c r="G57" s="193"/>
      <c r="H57" s="193"/>
      <c r="K57" s="134"/>
      <c r="L57" s="135"/>
      <c r="M57" s="31"/>
      <c r="N57" s="29"/>
      <c r="O57" s="29"/>
      <c r="P57" s="29"/>
      <c r="Q57" s="30"/>
    </row>
    <row r="58" spans="2:20" ht="16.5" customHeight="1" x14ac:dyDescent="0.2">
      <c r="B58" s="130"/>
      <c r="C58" s="130"/>
      <c r="D58" s="193"/>
      <c r="E58" s="193"/>
      <c r="F58" s="193"/>
      <c r="G58" s="193"/>
      <c r="H58" s="193"/>
      <c r="K58" s="134"/>
      <c r="L58" s="135"/>
      <c r="M58" s="29"/>
      <c r="O58" s="29"/>
      <c r="P58" s="29"/>
      <c r="Q58" s="30"/>
    </row>
    <row r="59" spans="2:20" ht="16.5" customHeight="1" x14ac:dyDescent="0.2">
      <c r="B59" s="130"/>
      <c r="C59" s="130"/>
      <c r="D59" s="193"/>
      <c r="E59" s="193"/>
      <c r="F59" s="193"/>
      <c r="G59" s="193"/>
      <c r="H59" s="193"/>
      <c r="K59" s="136"/>
      <c r="L59" s="137"/>
      <c r="M59" s="194" t="s">
        <v>129</v>
      </c>
      <c r="N59" s="195"/>
      <c r="O59" s="196" t="s">
        <v>132</v>
      </c>
      <c r="P59" s="196"/>
      <c r="Q59" s="197"/>
    </row>
    <row r="60" spans="2:20" ht="16.5" customHeight="1" x14ac:dyDescent="0.2">
      <c r="B60" s="130" t="s">
        <v>115</v>
      </c>
      <c r="C60" s="130"/>
      <c r="D60" s="193"/>
      <c r="E60" s="193"/>
      <c r="F60" s="193"/>
      <c r="G60" s="193"/>
      <c r="H60" s="193"/>
      <c r="K60" s="132" t="s">
        <v>130</v>
      </c>
      <c r="L60" s="133"/>
      <c r="M60" s="4"/>
      <c r="N60" s="27"/>
      <c r="O60" s="27"/>
      <c r="P60" s="27"/>
      <c r="Q60" s="28"/>
    </row>
    <row r="61" spans="2:20" ht="16.5" customHeight="1" x14ac:dyDescent="0.2">
      <c r="B61" s="130"/>
      <c r="C61" s="130"/>
      <c r="D61" s="193"/>
      <c r="E61" s="193"/>
      <c r="F61" s="193"/>
      <c r="G61" s="193"/>
      <c r="H61" s="193"/>
      <c r="K61" s="134"/>
      <c r="L61" s="135"/>
      <c r="M61" s="31"/>
      <c r="N61" s="29"/>
      <c r="O61" s="29"/>
      <c r="P61" s="29"/>
      <c r="Q61" s="30"/>
    </row>
    <row r="62" spans="2:20" ht="16.5" customHeight="1" x14ac:dyDescent="0.2">
      <c r="B62" s="130"/>
      <c r="C62" s="130"/>
      <c r="D62" s="193"/>
      <c r="E62" s="193"/>
      <c r="F62" s="193"/>
      <c r="G62" s="193"/>
      <c r="H62" s="193"/>
      <c r="K62" s="134"/>
      <c r="L62" s="135"/>
      <c r="M62" s="29"/>
      <c r="O62" s="29"/>
      <c r="P62" s="29"/>
      <c r="Q62" s="30"/>
    </row>
    <row r="63" spans="2:20" ht="16.5" customHeight="1" x14ac:dyDescent="0.2">
      <c r="B63" s="130"/>
      <c r="C63" s="130"/>
      <c r="D63" s="193"/>
      <c r="E63" s="193"/>
      <c r="F63" s="193"/>
      <c r="G63" s="193"/>
      <c r="H63" s="193"/>
      <c r="K63" s="136"/>
      <c r="L63" s="137"/>
      <c r="M63" s="194" t="s">
        <v>129</v>
      </c>
      <c r="N63" s="195"/>
      <c r="O63" s="196" t="s">
        <v>132</v>
      </c>
      <c r="P63" s="196"/>
      <c r="Q63" s="197"/>
    </row>
  </sheetData>
  <sheetProtection algorithmName="SHA-512" hashValue="KNqO2PFvLJiuD6rrky4u5cESOaWVEpJjiuYLHIRPZxqox6eijsWZuHihLZoJ0pFsCb9kgTVrOClNpUpBjlhvrA==" saltValue="6gObVJDaBu2yfAJ+BaaBaw==" spinCount="100000" sheet="1" objects="1" scenarios="1"/>
  <mergeCells count="110">
    <mergeCell ref="B8:C8"/>
    <mergeCell ref="D8:E8"/>
    <mergeCell ref="G8:H8"/>
    <mergeCell ref="J8:L8"/>
    <mergeCell ref="M8:N8"/>
    <mergeCell ref="P8:Q8"/>
    <mergeCell ref="B1:I3"/>
    <mergeCell ref="J3:J4"/>
    <mergeCell ref="K3:K4"/>
    <mergeCell ref="B6:H6"/>
    <mergeCell ref="J6:Q6"/>
    <mergeCell ref="B7:C7"/>
    <mergeCell ref="D7:E7"/>
    <mergeCell ref="G7:H7"/>
    <mergeCell ref="J7:L7"/>
    <mergeCell ref="P7:Q7"/>
    <mergeCell ref="N2:O2"/>
    <mergeCell ref="N3:O3"/>
    <mergeCell ref="B13:H13"/>
    <mergeCell ref="J13:Q13"/>
    <mergeCell ref="B14:C14"/>
    <mergeCell ref="D14:E14"/>
    <mergeCell ref="G14:H14"/>
    <mergeCell ref="J14:K14"/>
    <mergeCell ref="L14:N14"/>
    <mergeCell ref="P14:Q14"/>
    <mergeCell ref="B9:C11"/>
    <mergeCell ref="D9:E11"/>
    <mergeCell ref="G9:H9"/>
    <mergeCell ref="J9:K11"/>
    <mergeCell ref="L9:N11"/>
    <mergeCell ref="P9:Q9"/>
    <mergeCell ref="G10:H10"/>
    <mergeCell ref="P10:Q10"/>
    <mergeCell ref="G11:H11"/>
    <mergeCell ref="P11:Q11"/>
    <mergeCell ref="B15:C15"/>
    <mergeCell ref="D15:E15"/>
    <mergeCell ref="G15:H15"/>
    <mergeCell ref="J15:K16"/>
    <mergeCell ref="P15:Q15"/>
    <mergeCell ref="B16:C16"/>
    <mergeCell ref="E16:F16"/>
    <mergeCell ref="G16:H16"/>
    <mergeCell ref="P16:Q16"/>
    <mergeCell ref="B24:C24"/>
    <mergeCell ref="E24:F24"/>
    <mergeCell ref="H24:I24"/>
    <mergeCell ref="J24:K24"/>
    <mergeCell ref="B25:C25"/>
    <mergeCell ref="D25:E25"/>
    <mergeCell ref="G25:N25"/>
    <mergeCell ref="B18:Q18"/>
    <mergeCell ref="H19:I19"/>
    <mergeCell ref="H20:I20"/>
    <mergeCell ref="H21:I21"/>
    <mergeCell ref="H22:I22"/>
    <mergeCell ref="B23:Q23"/>
    <mergeCell ref="B32:Q32"/>
    <mergeCell ref="B33:C33"/>
    <mergeCell ref="E33:F33"/>
    <mergeCell ref="H33:I33"/>
    <mergeCell ref="J33:K33"/>
    <mergeCell ref="B34:C34"/>
    <mergeCell ref="D34:E34"/>
    <mergeCell ref="G34:Q34"/>
    <mergeCell ref="O25:Q25"/>
    <mergeCell ref="B27:Q27"/>
    <mergeCell ref="H28:I28"/>
    <mergeCell ref="H29:I29"/>
    <mergeCell ref="H30:I30"/>
    <mergeCell ref="H31:I31"/>
    <mergeCell ref="B42:C42"/>
    <mergeCell ref="E42:F42"/>
    <mergeCell ref="H42:I42"/>
    <mergeCell ref="J42:K42"/>
    <mergeCell ref="B43:C43"/>
    <mergeCell ref="D43:E43"/>
    <mergeCell ref="G43:Q43"/>
    <mergeCell ref="B36:Q36"/>
    <mergeCell ref="H37:I37"/>
    <mergeCell ref="H38:I38"/>
    <mergeCell ref="H39:I39"/>
    <mergeCell ref="H40:I40"/>
    <mergeCell ref="B41:Q41"/>
    <mergeCell ref="B51:C51"/>
    <mergeCell ref="E51:F51"/>
    <mergeCell ref="H51:I51"/>
    <mergeCell ref="J51:K51"/>
    <mergeCell ref="B52:C52"/>
    <mergeCell ref="D52:E52"/>
    <mergeCell ref="G52:Q52"/>
    <mergeCell ref="B45:Q45"/>
    <mergeCell ref="H46:I46"/>
    <mergeCell ref="H47:I47"/>
    <mergeCell ref="H48:I48"/>
    <mergeCell ref="H49:I49"/>
    <mergeCell ref="B50:Q50"/>
    <mergeCell ref="B60:C63"/>
    <mergeCell ref="D60:H63"/>
    <mergeCell ref="K60:L63"/>
    <mergeCell ref="M63:N63"/>
    <mergeCell ref="O63:Q63"/>
    <mergeCell ref="B55:H55"/>
    <mergeCell ref="K55:Q55"/>
    <mergeCell ref="B56:C59"/>
    <mergeCell ref="D56:H59"/>
    <mergeCell ref="K56:L59"/>
    <mergeCell ref="M59:N59"/>
    <mergeCell ref="O59:Q59"/>
  </mergeCells>
  <dataValidations count="6">
    <dataValidation type="list" allowBlank="1" showInputMessage="1" showErrorMessage="1" sqref="K3" xr:uid="{626DF8E6-7FBF-417A-B996-F5FB489B889A}">
      <formula1>Currency</formula1>
    </dataValidation>
    <dataValidation type="list" allowBlank="1" showInputMessage="1" showErrorMessage="1" sqref="L14" xr:uid="{6CFFDD3E-DE83-471A-8583-11F3365207E8}">
      <formula1>Stack_Factor</formula1>
    </dataValidation>
    <dataValidation type="list" allowBlank="1" showInputMessage="1" showErrorMessage="1" sqref="D20:D22 D38:D40 D29:D31 D47:D49" xr:uid="{BE27F43E-38E8-4AFD-A886-7B2BB038F82B}">
      <formula1>Ownership</formula1>
    </dataValidation>
    <dataValidation type="list" allowBlank="1" showInputMessage="1" showErrorMessage="1" sqref="C29:C31 C38:C40 C20:C22 C47:C49" xr:uid="{C91EA1E7-EC2C-4B6D-95EA-A363F5E176D0}">
      <formula1>Type</formula1>
    </dataValidation>
    <dataValidation type="list" allowBlank="1" showInputMessage="1" showErrorMessage="1" sqref="D25 D52 D34 D43" xr:uid="{9ABD71E9-31DC-4C7F-96A0-258FA220B2F1}">
      <formula1>Special_Requirements</formula1>
    </dataValidation>
    <dataValidation type="list" allowBlank="1" showInputMessage="1" showErrorMessage="1" sqref="M7" xr:uid="{339E7AD9-0147-4324-8477-A4A5848E0DF4}">
      <formula1>Plant</formula1>
    </dataValidation>
  </dataValidations>
  <pageMargins left="0.7" right="0.7" top="0.78740157499999996" bottom="0.78740157499999996" header="0.3" footer="0.3"/>
  <pageSetup paperSize="9" orientation="portrait" r:id="rId1"/>
  <headerFooter>
    <oddHeader>&amp;R&amp;"Calibri"&amp;9&amp;K0000FF MANN+HUMMEL - General&amp;1#_x000D_</oddHead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9457" r:id="rId5" name="Check Box 1">
              <controlPr defaultSize="0" autoFill="0" autoLine="0" autoPict="0">
                <anchor moveWithCells="1">
                  <from>
                    <xdr:col>11</xdr:col>
                    <xdr:colOff>76200</xdr:colOff>
                    <xdr:row>14</xdr:row>
                    <xdr:rowOff>142875</xdr:rowOff>
                  </from>
                  <to>
                    <xdr:col>11</xdr:col>
                    <xdr:colOff>323850</xdr:colOff>
                    <xdr:row>14</xdr:row>
                    <xdr:rowOff>361950</xdr:rowOff>
                  </to>
                </anchor>
              </controlPr>
            </control>
          </mc:Choice>
        </mc:AlternateContent>
        <mc:AlternateContent xmlns:mc="http://schemas.openxmlformats.org/markup-compatibility/2006">
          <mc:Choice Requires="x14">
            <control shapeId="19458" r:id="rId6" name="Check Box 2">
              <controlPr defaultSize="0" autoFill="0" autoLine="0" autoPict="0">
                <anchor moveWithCells="1">
                  <from>
                    <xdr:col>11</xdr:col>
                    <xdr:colOff>66675</xdr:colOff>
                    <xdr:row>15</xdr:row>
                    <xdr:rowOff>114300</xdr:rowOff>
                  </from>
                  <to>
                    <xdr:col>11</xdr:col>
                    <xdr:colOff>314325</xdr:colOff>
                    <xdr:row>15</xdr:row>
                    <xdr:rowOff>342900</xdr:rowOff>
                  </to>
                </anchor>
              </controlPr>
            </control>
          </mc:Choice>
        </mc:AlternateContent>
        <mc:AlternateContent xmlns:mc="http://schemas.openxmlformats.org/markup-compatibility/2006">
          <mc:Choice Requires="x14">
            <control shapeId="19459" r:id="rId7" name="Check Box 3">
              <controlPr defaultSize="0" autoFill="0" autoLine="0" autoPict="0">
                <anchor moveWithCells="1">
                  <from>
                    <xdr:col>12</xdr:col>
                    <xdr:colOff>66675</xdr:colOff>
                    <xdr:row>14</xdr:row>
                    <xdr:rowOff>133350</xdr:rowOff>
                  </from>
                  <to>
                    <xdr:col>12</xdr:col>
                    <xdr:colOff>314325</xdr:colOff>
                    <xdr:row>14</xdr:row>
                    <xdr:rowOff>342900</xdr:rowOff>
                  </to>
                </anchor>
              </controlPr>
            </control>
          </mc:Choice>
        </mc:AlternateContent>
        <mc:AlternateContent xmlns:mc="http://schemas.openxmlformats.org/markup-compatibility/2006">
          <mc:Choice Requires="x14">
            <control shapeId="19460" r:id="rId8" name="Check Box 4">
              <controlPr defaultSize="0" autoFill="0" autoLine="0" autoPict="0">
                <anchor moveWithCells="1">
                  <from>
                    <xdr:col>12</xdr:col>
                    <xdr:colOff>57150</xdr:colOff>
                    <xdr:row>15</xdr:row>
                    <xdr:rowOff>123825</xdr:rowOff>
                  </from>
                  <to>
                    <xdr:col>12</xdr:col>
                    <xdr:colOff>304800</xdr:colOff>
                    <xdr:row>15</xdr:row>
                    <xdr:rowOff>342900</xdr:rowOff>
                  </to>
                </anchor>
              </controlPr>
            </control>
          </mc:Choice>
        </mc:AlternateContent>
        <mc:AlternateContent xmlns:mc="http://schemas.openxmlformats.org/markup-compatibility/2006">
          <mc:Choice Requires="x14">
            <control shapeId="19461" r:id="rId9" name="Check Box 5">
              <controlPr defaultSize="0" autoFill="0" autoLine="0" autoPict="0">
                <anchor moveWithCells="1">
                  <from>
                    <xdr:col>13</xdr:col>
                    <xdr:colOff>38100</xdr:colOff>
                    <xdr:row>14</xdr:row>
                    <xdr:rowOff>142875</xdr:rowOff>
                  </from>
                  <to>
                    <xdr:col>13</xdr:col>
                    <xdr:colOff>295275</xdr:colOff>
                    <xdr:row>14</xdr:row>
                    <xdr:rowOff>361950</xdr:rowOff>
                  </to>
                </anchor>
              </controlPr>
            </control>
          </mc:Choice>
        </mc:AlternateContent>
        <mc:AlternateContent xmlns:mc="http://schemas.openxmlformats.org/markup-compatibility/2006">
          <mc:Choice Requires="x14">
            <control shapeId="19462" r:id="rId10" name="Check Box 6">
              <controlPr defaultSize="0" autoFill="0" autoLine="0" autoPict="0">
                <anchor moveWithCells="1">
                  <from>
                    <xdr:col>13</xdr:col>
                    <xdr:colOff>38100</xdr:colOff>
                    <xdr:row>15</xdr:row>
                    <xdr:rowOff>114300</xdr:rowOff>
                  </from>
                  <to>
                    <xdr:col>13</xdr:col>
                    <xdr:colOff>295275</xdr:colOff>
                    <xdr:row>15</xdr:row>
                    <xdr:rowOff>342900</xdr:rowOff>
                  </to>
                </anchor>
              </controlPr>
            </control>
          </mc:Choice>
        </mc:AlternateContent>
        <mc:AlternateContent xmlns:mc="http://schemas.openxmlformats.org/markup-compatibility/2006">
          <mc:Choice Requires="x14">
            <control shapeId="19463" r:id="rId11" name="Check Box 7">
              <controlPr defaultSize="0" autoFill="0" autoLine="0" autoPict="0">
                <anchor moveWithCells="1">
                  <from>
                    <xdr:col>16</xdr:col>
                    <xdr:colOff>485775</xdr:colOff>
                    <xdr:row>24</xdr:row>
                    <xdr:rowOff>152400</xdr:rowOff>
                  </from>
                  <to>
                    <xdr:col>16</xdr:col>
                    <xdr:colOff>723900</xdr:colOff>
                    <xdr:row>24</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CF0B-EE3B-41F6-B10C-2A073DB21348}">
  <sheetPr>
    <tabColor rgb="FFFFD5D5"/>
  </sheetPr>
  <dimension ref="B1:T63"/>
  <sheetViews>
    <sheetView showGridLines="0" zoomScale="85" zoomScaleNormal="85" workbookViewId="0">
      <selection activeCell="B8" sqref="B8:C8"/>
    </sheetView>
  </sheetViews>
  <sheetFormatPr baseColWidth="10" defaultColWidth="11.5703125" defaultRowHeight="12" outlineLevelRow="1" x14ac:dyDescent="0.2"/>
  <cols>
    <col min="1" max="1" width="3.42578125" style="1" customWidth="1"/>
    <col min="2" max="17" width="13" style="1" customWidth="1"/>
    <col min="18" max="18" width="4.140625" style="1" customWidth="1"/>
    <col min="19" max="19" width="48.5703125" style="1" customWidth="1"/>
    <col min="20" max="20" width="18.5703125" style="1" customWidth="1"/>
    <col min="21" max="16384" width="11.5703125" style="1"/>
  </cols>
  <sheetData>
    <row r="1" spans="2:20" ht="15" customHeight="1" x14ac:dyDescent="0.25">
      <c r="B1" s="153" t="s">
        <v>75</v>
      </c>
      <c r="C1" s="153"/>
      <c r="D1" s="153"/>
      <c r="E1" s="153"/>
      <c r="F1" s="153"/>
      <c r="G1" s="153"/>
      <c r="H1" s="153"/>
      <c r="I1" s="153"/>
      <c r="K1" s="18"/>
      <c r="L1" s="8"/>
      <c r="M1" s="8"/>
      <c r="N1" s="8"/>
      <c r="O1" s="8"/>
      <c r="P1" s="8"/>
      <c r="Q1" s="8"/>
      <c r="R1" s="8"/>
      <c r="S1" s="8"/>
      <c r="T1" s="8"/>
    </row>
    <row r="2" spans="2:20" ht="24.75" customHeight="1" thickBot="1" x14ac:dyDescent="0.3">
      <c r="B2" s="153"/>
      <c r="C2" s="153"/>
      <c r="D2" s="153"/>
      <c r="E2" s="153"/>
      <c r="F2" s="153"/>
      <c r="G2" s="153"/>
      <c r="H2" s="153"/>
      <c r="I2" s="153"/>
      <c r="L2" s="8"/>
      <c r="N2" s="179" t="s">
        <v>170</v>
      </c>
      <c r="O2" s="179"/>
      <c r="P2" s="8"/>
      <c r="Q2" s="8"/>
      <c r="R2" s="8"/>
      <c r="S2" s="36" t="s">
        <v>163</v>
      </c>
      <c r="T2" s="8"/>
    </row>
    <row r="3" spans="2:20" ht="15" customHeight="1" thickTop="1" x14ac:dyDescent="0.25">
      <c r="B3" s="153"/>
      <c r="C3" s="153"/>
      <c r="D3" s="153"/>
      <c r="E3" s="153"/>
      <c r="F3" s="153"/>
      <c r="G3" s="153"/>
      <c r="H3" s="153"/>
      <c r="I3" s="153"/>
      <c r="J3" s="144" t="s">
        <v>67</v>
      </c>
      <c r="K3" s="245" t="s">
        <v>9</v>
      </c>
      <c r="L3" s="5"/>
      <c r="M3" s="5"/>
      <c r="N3" s="192" t="s">
        <v>383</v>
      </c>
      <c r="O3" s="192"/>
      <c r="P3" s="5"/>
      <c r="Q3" s="5"/>
      <c r="R3" s="5"/>
      <c r="S3" s="36" t="s">
        <v>164</v>
      </c>
      <c r="T3" s="5"/>
    </row>
    <row r="4" spans="2:20" ht="20.45" customHeight="1" thickBot="1" x14ac:dyDescent="0.3">
      <c r="B4" s="8" t="s">
        <v>171</v>
      </c>
      <c r="C4" s="37"/>
      <c r="D4" s="37"/>
      <c r="E4" s="37"/>
      <c r="F4" s="37"/>
      <c r="G4" s="37"/>
      <c r="H4" s="37"/>
      <c r="I4" s="37"/>
      <c r="J4" s="145"/>
      <c r="K4" s="246"/>
      <c r="L4" s="5"/>
      <c r="M4" s="5"/>
      <c r="N4" s="5"/>
      <c r="O4" s="5"/>
      <c r="P4" s="5"/>
      <c r="Q4" s="5"/>
      <c r="R4" s="5"/>
      <c r="S4" s="5"/>
      <c r="T4" s="5"/>
    </row>
    <row r="5" spans="2:20" ht="15" customHeight="1" thickTop="1" x14ac:dyDescent="0.25">
      <c r="B5" s="37"/>
      <c r="C5" s="37"/>
      <c r="D5" s="37"/>
      <c r="E5" s="37"/>
      <c r="F5" s="37"/>
      <c r="G5" s="37"/>
      <c r="H5" s="37"/>
      <c r="I5" s="37"/>
      <c r="J5" s="17"/>
      <c r="K5" s="19"/>
      <c r="L5" s="5"/>
      <c r="M5" s="5"/>
      <c r="N5" s="5"/>
      <c r="O5" s="5"/>
      <c r="P5" s="5"/>
      <c r="Q5" s="5"/>
      <c r="R5" s="5"/>
      <c r="S5" s="5" t="s">
        <v>168</v>
      </c>
      <c r="T5" s="5"/>
    </row>
    <row r="6" spans="2:20" ht="16.5" customHeight="1" x14ac:dyDescent="0.3">
      <c r="B6" s="154" t="s">
        <v>0</v>
      </c>
      <c r="C6" s="155"/>
      <c r="D6" s="155"/>
      <c r="E6" s="155"/>
      <c r="F6" s="155"/>
      <c r="G6" s="155"/>
      <c r="H6" s="156"/>
      <c r="I6" s="2"/>
      <c r="J6" s="154" t="s">
        <v>55</v>
      </c>
      <c r="K6" s="155"/>
      <c r="L6" s="155"/>
      <c r="M6" s="155"/>
      <c r="N6" s="155"/>
      <c r="O6" s="155"/>
      <c r="P6" s="155"/>
      <c r="Q6" s="156"/>
      <c r="R6" s="6"/>
      <c r="S6" s="52" t="s">
        <v>108</v>
      </c>
    </row>
    <row r="7" spans="2:20" ht="18" customHeight="1" x14ac:dyDescent="0.3">
      <c r="B7" s="148" t="s">
        <v>1</v>
      </c>
      <c r="C7" s="150"/>
      <c r="D7" s="241"/>
      <c r="E7" s="229"/>
      <c r="F7" s="22" t="s">
        <v>2</v>
      </c>
      <c r="G7" s="241"/>
      <c r="H7" s="229"/>
      <c r="I7" s="2"/>
      <c r="J7" s="148" t="s">
        <v>140</v>
      </c>
      <c r="K7" s="149"/>
      <c r="L7" s="149"/>
      <c r="M7" s="62" t="s">
        <v>284</v>
      </c>
      <c r="N7" s="53"/>
      <c r="O7" s="22" t="s">
        <v>2</v>
      </c>
      <c r="P7" s="242"/>
      <c r="Q7" s="240"/>
      <c r="R7" s="2"/>
      <c r="S7" s="39" t="s">
        <v>109</v>
      </c>
    </row>
    <row r="8" spans="2:20" ht="18" customHeight="1" x14ac:dyDescent="0.3">
      <c r="B8" s="148" t="s">
        <v>128</v>
      </c>
      <c r="C8" s="150"/>
      <c r="D8" s="241"/>
      <c r="E8" s="229"/>
      <c r="F8" s="22" t="s">
        <v>3</v>
      </c>
      <c r="G8" s="241"/>
      <c r="H8" s="229"/>
      <c r="I8" s="2"/>
      <c r="J8" s="148" t="s">
        <v>133</v>
      </c>
      <c r="K8" s="149"/>
      <c r="L8" s="150"/>
      <c r="M8" s="243"/>
      <c r="N8" s="244"/>
      <c r="O8" s="22" t="s">
        <v>3</v>
      </c>
      <c r="P8" s="242"/>
      <c r="Q8" s="240"/>
      <c r="R8" s="2"/>
      <c r="S8" s="21" t="s">
        <v>110</v>
      </c>
    </row>
    <row r="9" spans="2:20" ht="18" customHeight="1" x14ac:dyDescent="0.2">
      <c r="B9" s="159" t="s">
        <v>4</v>
      </c>
      <c r="C9" s="160"/>
      <c r="D9" s="222"/>
      <c r="E9" s="223"/>
      <c r="F9" s="22" t="s">
        <v>5</v>
      </c>
      <c r="G9" s="228"/>
      <c r="H9" s="229"/>
      <c r="I9" s="2"/>
      <c r="J9" s="159" t="s">
        <v>4</v>
      </c>
      <c r="K9" s="160"/>
      <c r="L9" s="230"/>
      <c r="M9" s="231"/>
      <c r="N9" s="232"/>
      <c r="O9" s="22" t="s">
        <v>5</v>
      </c>
      <c r="P9" s="239"/>
      <c r="Q9" s="240"/>
      <c r="R9" s="2"/>
    </row>
    <row r="10" spans="2:20" ht="18" customHeight="1" x14ac:dyDescent="0.2">
      <c r="B10" s="161"/>
      <c r="C10" s="162"/>
      <c r="D10" s="224"/>
      <c r="E10" s="225"/>
      <c r="F10" s="22" t="s">
        <v>6</v>
      </c>
      <c r="G10" s="241"/>
      <c r="H10" s="229"/>
      <c r="I10" s="2"/>
      <c r="J10" s="161"/>
      <c r="K10" s="162"/>
      <c r="L10" s="233"/>
      <c r="M10" s="234"/>
      <c r="N10" s="235"/>
      <c r="O10" s="22" t="s">
        <v>6</v>
      </c>
      <c r="P10" s="242"/>
      <c r="Q10" s="240"/>
      <c r="R10" s="2"/>
    </row>
    <row r="11" spans="2:20" ht="18" customHeight="1" x14ac:dyDescent="0.2">
      <c r="B11" s="163"/>
      <c r="C11" s="164"/>
      <c r="D11" s="226"/>
      <c r="E11" s="227"/>
      <c r="F11" s="22" t="s">
        <v>7</v>
      </c>
      <c r="G11" s="241"/>
      <c r="H11" s="229"/>
      <c r="I11" s="2"/>
      <c r="J11" s="163"/>
      <c r="K11" s="164"/>
      <c r="L11" s="236"/>
      <c r="M11" s="237"/>
      <c r="N11" s="238"/>
      <c r="O11" s="22" t="s">
        <v>7</v>
      </c>
      <c r="P11" s="242"/>
      <c r="Q11" s="240"/>
      <c r="R11" s="2"/>
    </row>
    <row r="12" spans="2:20" ht="15" customHeight="1" x14ac:dyDescent="0.35">
      <c r="Q12" s="3"/>
      <c r="S12" s="35" t="s">
        <v>162</v>
      </c>
    </row>
    <row r="13" spans="2:20" ht="16.5" customHeight="1" x14ac:dyDescent="0.2">
      <c r="B13" s="168" t="s">
        <v>8</v>
      </c>
      <c r="C13" s="169"/>
      <c r="D13" s="169"/>
      <c r="E13" s="169"/>
      <c r="F13" s="169"/>
      <c r="G13" s="169"/>
      <c r="H13" s="170"/>
      <c r="I13" s="2"/>
      <c r="J13" s="154" t="s">
        <v>93</v>
      </c>
      <c r="K13" s="155"/>
      <c r="L13" s="155"/>
      <c r="M13" s="155"/>
      <c r="N13" s="155"/>
      <c r="O13" s="155"/>
      <c r="P13" s="155"/>
      <c r="Q13" s="156"/>
      <c r="R13" s="6"/>
    </row>
    <row r="14" spans="2:20" ht="36" customHeight="1" x14ac:dyDescent="0.2">
      <c r="B14" s="109" t="s">
        <v>82</v>
      </c>
      <c r="C14" s="110"/>
      <c r="D14" s="218"/>
      <c r="E14" s="219"/>
      <c r="F14" s="23" t="s">
        <v>68</v>
      </c>
      <c r="G14" s="220"/>
      <c r="H14" s="221"/>
      <c r="I14" s="2"/>
      <c r="J14" s="109" t="s">
        <v>56</v>
      </c>
      <c r="K14" s="110"/>
      <c r="L14" s="202" t="s">
        <v>9</v>
      </c>
      <c r="M14" s="203"/>
      <c r="N14" s="204"/>
      <c r="O14" s="24" t="s">
        <v>92</v>
      </c>
      <c r="P14" s="198"/>
      <c r="Q14" s="199"/>
      <c r="R14" s="2"/>
    </row>
    <row r="15" spans="2:20" ht="36" customHeight="1" x14ac:dyDescent="0.2">
      <c r="B15" s="109" t="s">
        <v>165</v>
      </c>
      <c r="C15" s="110"/>
      <c r="D15" s="208"/>
      <c r="E15" s="209"/>
      <c r="F15" s="25" t="s">
        <v>166</v>
      </c>
      <c r="G15" s="210"/>
      <c r="H15" s="211"/>
      <c r="I15" s="2"/>
      <c r="J15" s="117" t="s">
        <v>176</v>
      </c>
      <c r="K15" s="118"/>
      <c r="L15" s="42" t="s">
        <v>11</v>
      </c>
      <c r="M15" s="41" t="s">
        <v>12</v>
      </c>
      <c r="N15" s="40" t="s">
        <v>13</v>
      </c>
      <c r="O15" s="25" t="s">
        <v>457</v>
      </c>
      <c r="P15" s="212"/>
      <c r="Q15" s="213"/>
      <c r="R15" s="2"/>
    </row>
    <row r="16" spans="2:20" ht="36" customHeight="1" x14ac:dyDescent="0.2">
      <c r="B16" s="105" t="s">
        <v>172</v>
      </c>
      <c r="C16" s="106"/>
      <c r="D16" s="54"/>
      <c r="E16" s="105" t="s">
        <v>70</v>
      </c>
      <c r="F16" s="106"/>
      <c r="G16" s="214"/>
      <c r="H16" s="215"/>
      <c r="I16" s="2"/>
      <c r="J16" s="119"/>
      <c r="K16" s="120"/>
      <c r="L16" s="43" t="s">
        <v>14</v>
      </c>
      <c r="M16" s="44" t="s">
        <v>15</v>
      </c>
      <c r="N16" s="45" t="s">
        <v>16</v>
      </c>
      <c r="O16" s="25" t="s">
        <v>458</v>
      </c>
      <c r="P16" s="216"/>
      <c r="Q16" s="217"/>
      <c r="R16" s="2"/>
    </row>
    <row r="17" spans="2:20" ht="15" customHeight="1" x14ac:dyDescent="0.2">
      <c r="O17" s="3"/>
    </row>
    <row r="18" spans="2:20" ht="21.75" customHeight="1" x14ac:dyDescent="0.2">
      <c r="B18" s="95" t="s">
        <v>58</v>
      </c>
      <c r="C18" s="96"/>
      <c r="D18" s="96"/>
      <c r="E18" s="96"/>
      <c r="F18" s="96"/>
      <c r="G18" s="96"/>
      <c r="H18" s="96"/>
      <c r="I18" s="96"/>
      <c r="J18" s="96"/>
      <c r="K18" s="96"/>
      <c r="L18" s="96"/>
      <c r="M18" s="96"/>
      <c r="N18" s="96"/>
      <c r="O18" s="96"/>
      <c r="P18" s="96"/>
      <c r="Q18" s="96"/>
    </row>
    <row r="19" spans="2:20" ht="33.75" customHeight="1" x14ac:dyDescent="0.2">
      <c r="B19" s="26"/>
      <c r="C19" s="25" t="s">
        <v>17</v>
      </c>
      <c r="D19" s="25" t="s">
        <v>18</v>
      </c>
      <c r="E19" s="25" t="s">
        <v>112</v>
      </c>
      <c r="F19" s="25" t="s">
        <v>169</v>
      </c>
      <c r="G19" s="25" t="s">
        <v>62</v>
      </c>
      <c r="H19" s="105" t="s">
        <v>63</v>
      </c>
      <c r="I19" s="106"/>
      <c r="J19" s="38" t="s">
        <v>64</v>
      </c>
      <c r="K19" s="25" t="s">
        <v>179</v>
      </c>
      <c r="L19" s="25" t="s">
        <v>19</v>
      </c>
      <c r="M19" s="25" t="s">
        <v>20</v>
      </c>
      <c r="N19" s="25" t="s">
        <v>21</v>
      </c>
      <c r="O19" s="25" t="s">
        <v>22</v>
      </c>
      <c r="P19" s="25" t="s">
        <v>72</v>
      </c>
      <c r="Q19" s="25" t="s">
        <v>73</v>
      </c>
      <c r="S19" s="13" t="s">
        <v>71</v>
      </c>
      <c r="T19" s="2"/>
    </row>
    <row r="20" spans="2:20" ht="43.5" customHeight="1" x14ac:dyDescent="0.2">
      <c r="B20" s="25" t="s">
        <v>76</v>
      </c>
      <c r="C20" s="46" t="s">
        <v>9</v>
      </c>
      <c r="D20" s="46" t="s">
        <v>9</v>
      </c>
      <c r="E20" s="47"/>
      <c r="F20" s="60">
        <v>1</v>
      </c>
      <c r="G20" s="59"/>
      <c r="H20" s="202"/>
      <c r="I20" s="204"/>
      <c r="J20" s="58"/>
      <c r="K20" s="48"/>
      <c r="L20" s="49"/>
      <c r="M20" s="49"/>
      <c r="N20" s="49"/>
      <c r="O20" s="50"/>
      <c r="P20" s="51"/>
      <c r="Q20" s="32">
        <f>E20*P20/F20</f>
        <v>0</v>
      </c>
      <c r="S20" s="14"/>
      <c r="T20" s="2"/>
    </row>
    <row r="21" spans="2:20" ht="43.5" customHeight="1" x14ac:dyDescent="0.2">
      <c r="B21" s="25" t="s">
        <v>76</v>
      </c>
      <c r="C21" s="46" t="s">
        <v>9</v>
      </c>
      <c r="D21" s="46" t="s">
        <v>9</v>
      </c>
      <c r="E21" s="47"/>
      <c r="F21" s="60">
        <v>1</v>
      </c>
      <c r="G21" s="59"/>
      <c r="H21" s="202"/>
      <c r="I21" s="204"/>
      <c r="J21" s="58"/>
      <c r="K21" s="48"/>
      <c r="L21" s="49"/>
      <c r="M21" s="49"/>
      <c r="N21" s="49"/>
      <c r="O21" s="50"/>
      <c r="P21" s="51"/>
      <c r="Q21" s="32">
        <f>E21*P21/F21</f>
        <v>0</v>
      </c>
      <c r="S21" s="14"/>
      <c r="T21" s="2"/>
    </row>
    <row r="22" spans="2:20" ht="43.5" customHeight="1" x14ac:dyDescent="0.2">
      <c r="B22" s="25" t="s">
        <v>77</v>
      </c>
      <c r="C22" s="46" t="s">
        <v>9</v>
      </c>
      <c r="D22" s="46" t="s">
        <v>9</v>
      </c>
      <c r="E22" s="47"/>
      <c r="F22" s="60">
        <v>1</v>
      </c>
      <c r="G22" s="59"/>
      <c r="H22" s="202"/>
      <c r="I22" s="204"/>
      <c r="J22" s="58"/>
      <c r="K22" s="48"/>
      <c r="L22" s="49"/>
      <c r="M22" s="49"/>
      <c r="N22" s="49"/>
      <c r="O22" s="50"/>
      <c r="P22" s="51"/>
      <c r="Q22" s="32">
        <f>E22*P22/F22</f>
        <v>0</v>
      </c>
      <c r="S22" s="14"/>
      <c r="T22" s="2"/>
    </row>
    <row r="23" spans="2:20" ht="21.75" customHeight="1" thickBot="1" x14ac:dyDescent="0.25">
      <c r="B23" s="121" t="s">
        <v>81</v>
      </c>
      <c r="C23" s="122"/>
      <c r="D23" s="122"/>
      <c r="E23" s="122"/>
      <c r="F23" s="122"/>
      <c r="G23" s="122"/>
      <c r="H23" s="122"/>
      <c r="I23" s="122"/>
      <c r="J23" s="122"/>
      <c r="K23" s="122"/>
      <c r="L23" s="122"/>
      <c r="M23" s="122"/>
      <c r="N23" s="123"/>
      <c r="O23" s="123"/>
      <c r="P23" s="123"/>
      <c r="Q23" s="124"/>
      <c r="S23" s="14"/>
      <c r="T23" s="2"/>
    </row>
    <row r="24" spans="2:20" ht="43.5" customHeight="1" thickTop="1" thickBot="1" x14ac:dyDescent="0.25">
      <c r="B24" s="105" t="s">
        <v>126</v>
      </c>
      <c r="C24" s="106"/>
      <c r="D24" s="47"/>
      <c r="E24" s="105" t="s">
        <v>111</v>
      </c>
      <c r="F24" s="106"/>
      <c r="G24" s="33">
        <f>D51*D42*D33*D24</f>
        <v>0</v>
      </c>
      <c r="H24" s="109" t="s">
        <v>87</v>
      </c>
      <c r="I24" s="110"/>
      <c r="J24" s="198"/>
      <c r="K24" s="199"/>
      <c r="L24" s="25" t="s">
        <v>88</v>
      </c>
      <c r="M24" s="34">
        <f>SUM(O20:O22)+(M33*D24)</f>
        <v>0</v>
      </c>
      <c r="N24" s="55" t="s">
        <v>80</v>
      </c>
      <c r="O24" s="57">
        <f>SUM(Q20:Q22)+(O33*D24)</f>
        <v>0</v>
      </c>
      <c r="P24" s="55" t="s">
        <v>78</v>
      </c>
      <c r="Q24" s="56" t="e">
        <f>O24/(D51*D42*D33*D24)</f>
        <v>#DIV/0!</v>
      </c>
      <c r="S24" s="14"/>
      <c r="T24" s="2"/>
    </row>
    <row r="25" spans="2:20" ht="43.5" customHeight="1" thickTop="1" x14ac:dyDescent="0.2">
      <c r="B25" s="105" t="s">
        <v>23</v>
      </c>
      <c r="C25" s="106"/>
      <c r="D25" s="200" t="s">
        <v>9</v>
      </c>
      <c r="E25" s="201"/>
      <c r="F25" s="25" t="s">
        <v>24</v>
      </c>
      <c r="G25" s="202"/>
      <c r="H25" s="203"/>
      <c r="I25" s="203"/>
      <c r="J25" s="203"/>
      <c r="K25" s="203"/>
      <c r="L25" s="203"/>
      <c r="M25" s="203"/>
      <c r="N25" s="207"/>
      <c r="O25" s="205" t="s">
        <v>79</v>
      </c>
      <c r="P25" s="205"/>
      <c r="Q25" s="206"/>
      <c r="S25" s="15"/>
      <c r="T25" s="2"/>
    </row>
    <row r="26" spans="2:20" ht="15" customHeight="1" x14ac:dyDescent="0.2"/>
    <row r="27" spans="2:20" ht="21.75" customHeight="1" x14ac:dyDescent="0.2">
      <c r="B27" s="95" t="s">
        <v>460</v>
      </c>
      <c r="C27" s="96"/>
      <c r="D27" s="96"/>
      <c r="E27" s="96"/>
      <c r="F27" s="96"/>
      <c r="G27" s="96"/>
      <c r="H27" s="96"/>
      <c r="I27" s="96"/>
      <c r="J27" s="96"/>
      <c r="K27" s="96"/>
      <c r="L27" s="96"/>
      <c r="M27" s="96"/>
      <c r="N27" s="96"/>
      <c r="O27" s="96"/>
      <c r="P27" s="96"/>
      <c r="Q27" s="96"/>
    </row>
    <row r="28" spans="2:20" ht="33.75" customHeight="1" outlineLevel="1" x14ac:dyDescent="0.2">
      <c r="B28" s="26"/>
      <c r="C28" s="25" t="s">
        <v>17</v>
      </c>
      <c r="D28" s="25" t="s">
        <v>18</v>
      </c>
      <c r="E28" s="25" t="s">
        <v>112</v>
      </c>
      <c r="F28" s="25" t="s">
        <v>169</v>
      </c>
      <c r="G28" s="25" t="s">
        <v>62</v>
      </c>
      <c r="H28" s="105" t="s">
        <v>63</v>
      </c>
      <c r="I28" s="106"/>
      <c r="J28" s="38" t="s">
        <v>64</v>
      </c>
      <c r="K28" s="25" t="s">
        <v>179</v>
      </c>
      <c r="L28" s="25" t="s">
        <v>19</v>
      </c>
      <c r="M28" s="25" t="s">
        <v>20</v>
      </c>
      <c r="N28" s="25" t="s">
        <v>21</v>
      </c>
      <c r="O28" s="25" t="s">
        <v>22</v>
      </c>
      <c r="P28" s="25" t="s">
        <v>72</v>
      </c>
      <c r="Q28" s="25" t="s">
        <v>73</v>
      </c>
      <c r="S28" s="13" t="s">
        <v>25</v>
      </c>
      <c r="T28" s="2"/>
    </row>
    <row r="29" spans="2:20" ht="43.5" customHeight="1" outlineLevel="1" x14ac:dyDescent="0.2">
      <c r="B29" s="25" t="s">
        <v>76</v>
      </c>
      <c r="C29" s="46" t="s">
        <v>9</v>
      </c>
      <c r="D29" s="46" t="s">
        <v>9</v>
      </c>
      <c r="E29" s="47"/>
      <c r="F29" s="60">
        <v>1</v>
      </c>
      <c r="G29" s="59"/>
      <c r="H29" s="202"/>
      <c r="I29" s="204"/>
      <c r="J29" s="58"/>
      <c r="K29" s="48"/>
      <c r="L29" s="49"/>
      <c r="M29" s="49"/>
      <c r="N29" s="49"/>
      <c r="O29" s="50"/>
      <c r="P29" s="51"/>
      <c r="Q29" s="32">
        <f>E29*P29/F29</f>
        <v>0</v>
      </c>
      <c r="S29" s="16"/>
      <c r="T29" s="2"/>
    </row>
    <row r="30" spans="2:20" ht="43.5" customHeight="1" outlineLevel="1" x14ac:dyDescent="0.2">
      <c r="B30" s="25" t="s">
        <v>76</v>
      </c>
      <c r="C30" s="46" t="s">
        <v>9</v>
      </c>
      <c r="D30" s="46" t="s">
        <v>9</v>
      </c>
      <c r="E30" s="47"/>
      <c r="F30" s="60">
        <v>1</v>
      </c>
      <c r="G30" s="59"/>
      <c r="H30" s="202"/>
      <c r="I30" s="204"/>
      <c r="J30" s="58"/>
      <c r="K30" s="48"/>
      <c r="L30" s="49"/>
      <c r="M30" s="49"/>
      <c r="N30" s="49"/>
      <c r="O30" s="50"/>
      <c r="P30" s="51"/>
      <c r="Q30" s="32">
        <f>E30*P30/F30</f>
        <v>0</v>
      </c>
      <c r="S30" s="16"/>
      <c r="T30" s="2"/>
    </row>
    <row r="31" spans="2:20" ht="43.5" customHeight="1" outlineLevel="1" x14ac:dyDescent="0.2">
      <c r="B31" s="25" t="s">
        <v>77</v>
      </c>
      <c r="C31" s="46" t="s">
        <v>9</v>
      </c>
      <c r="D31" s="46" t="s">
        <v>9</v>
      </c>
      <c r="E31" s="47"/>
      <c r="F31" s="60">
        <v>1</v>
      </c>
      <c r="G31" s="59"/>
      <c r="H31" s="202"/>
      <c r="I31" s="204"/>
      <c r="J31" s="58"/>
      <c r="K31" s="48"/>
      <c r="L31" s="49"/>
      <c r="M31" s="49"/>
      <c r="N31" s="49"/>
      <c r="O31" s="50"/>
      <c r="P31" s="51"/>
      <c r="Q31" s="32">
        <f>E31*P31/F31</f>
        <v>0</v>
      </c>
      <c r="S31" s="16"/>
      <c r="T31" s="2"/>
    </row>
    <row r="32" spans="2:20" ht="21.75" customHeight="1" outlineLevel="1" x14ac:dyDescent="0.2">
      <c r="B32" s="121" t="s">
        <v>94</v>
      </c>
      <c r="C32" s="122"/>
      <c r="D32" s="122"/>
      <c r="E32" s="122"/>
      <c r="F32" s="122"/>
      <c r="G32" s="122"/>
      <c r="H32" s="122"/>
      <c r="I32" s="122"/>
      <c r="J32" s="122"/>
      <c r="K32" s="122"/>
      <c r="L32" s="122"/>
      <c r="M32" s="122"/>
      <c r="N32" s="122"/>
      <c r="O32" s="122"/>
      <c r="P32" s="122"/>
      <c r="Q32" s="143"/>
      <c r="S32" s="16"/>
      <c r="T32" s="2"/>
    </row>
    <row r="33" spans="2:20" ht="43.5" customHeight="1" outlineLevel="1" x14ac:dyDescent="0.2">
      <c r="B33" s="105" t="s">
        <v>96</v>
      </c>
      <c r="C33" s="106"/>
      <c r="D33" s="47">
        <v>1</v>
      </c>
      <c r="E33" s="105" t="s">
        <v>99</v>
      </c>
      <c r="F33" s="106"/>
      <c r="G33" s="47"/>
      <c r="H33" s="105" t="s">
        <v>100</v>
      </c>
      <c r="I33" s="106"/>
      <c r="J33" s="198"/>
      <c r="K33" s="199"/>
      <c r="L33" s="25" t="s">
        <v>102</v>
      </c>
      <c r="M33" s="34">
        <f>SUM(O29:O31)+(M42*D33)</f>
        <v>0</v>
      </c>
      <c r="N33" s="25" t="s">
        <v>104</v>
      </c>
      <c r="O33" s="32">
        <f>SUM(Q29:Q31)+(O42*D33)</f>
        <v>0</v>
      </c>
      <c r="P33" s="25" t="s">
        <v>106</v>
      </c>
      <c r="Q33" s="32" t="e">
        <f>O33/(D51*D42*D33)</f>
        <v>#DIV/0!</v>
      </c>
      <c r="S33" s="16"/>
      <c r="T33" s="2"/>
    </row>
    <row r="34" spans="2:20" ht="43.5" customHeight="1" outlineLevel="1" x14ac:dyDescent="0.2">
      <c r="B34" s="105" t="s">
        <v>23</v>
      </c>
      <c r="C34" s="106"/>
      <c r="D34" s="200" t="s">
        <v>9</v>
      </c>
      <c r="E34" s="201"/>
      <c r="F34" s="25" t="s">
        <v>24</v>
      </c>
      <c r="G34" s="202"/>
      <c r="H34" s="203"/>
      <c r="I34" s="203"/>
      <c r="J34" s="203"/>
      <c r="K34" s="203"/>
      <c r="L34" s="203"/>
      <c r="M34" s="203"/>
      <c r="N34" s="203"/>
      <c r="O34" s="203"/>
      <c r="P34" s="203"/>
      <c r="Q34" s="204"/>
      <c r="S34" s="15"/>
      <c r="T34" s="2"/>
    </row>
    <row r="35" spans="2:20" ht="15" customHeight="1" x14ac:dyDescent="0.2"/>
    <row r="36" spans="2:20" ht="21.75" customHeight="1" x14ac:dyDescent="0.2">
      <c r="B36" s="95" t="s">
        <v>461</v>
      </c>
      <c r="C36" s="96"/>
      <c r="D36" s="96"/>
      <c r="E36" s="96"/>
      <c r="F36" s="96"/>
      <c r="G36" s="96"/>
      <c r="H36" s="96"/>
      <c r="I36" s="96"/>
      <c r="J36" s="96"/>
      <c r="K36" s="96"/>
      <c r="L36" s="96"/>
      <c r="M36" s="96"/>
      <c r="N36" s="96"/>
      <c r="O36" s="96"/>
      <c r="P36" s="96"/>
      <c r="Q36" s="96"/>
    </row>
    <row r="37" spans="2:20" ht="33.75" customHeight="1" outlineLevel="1" x14ac:dyDescent="0.2">
      <c r="B37" s="26"/>
      <c r="C37" s="25" t="s">
        <v>17</v>
      </c>
      <c r="D37" s="25" t="s">
        <v>18</v>
      </c>
      <c r="E37" s="25" t="s">
        <v>112</v>
      </c>
      <c r="F37" s="25" t="s">
        <v>169</v>
      </c>
      <c r="G37" s="25" t="s">
        <v>62</v>
      </c>
      <c r="H37" s="105" t="s">
        <v>63</v>
      </c>
      <c r="I37" s="106"/>
      <c r="J37" s="38" t="s">
        <v>64</v>
      </c>
      <c r="K37" s="25" t="s">
        <v>179</v>
      </c>
      <c r="L37" s="25" t="s">
        <v>19</v>
      </c>
      <c r="M37" s="25" t="s">
        <v>20</v>
      </c>
      <c r="N37" s="25" t="s">
        <v>21</v>
      </c>
      <c r="O37" s="25" t="s">
        <v>22</v>
      </c>
      <c r="P37" s="25" t="s">
        <v>72</v>
      </c>
      <c r="Q37" s="25" t="s">
        <v>73</v>
      </c>
      <c r="S37" s="20" t="s">
        <v>26</v>
      </c>
    </row>
    <row r="38" spans="2:20" ht="43.5" customHeight="1" outlineLevel="1" x14ac:dyDescent="0.2">
      <c r="B38" s="25" t="s">
        <v>76</v>
      </c>
      <c r="C38" s="46" t="s">
        <v>9</v>
      </c>
      <c r="D38" s="46" t="s">
        <v>9</v>
      </c>
      <c r="E38" s="47"/>
      <c r="F38" s="60">
        <v>1</v>
      </c>
      <c r="G38" s="59"/>
      <c r="H38" s="202"/>
      <c r="I38" s="204"/>
      <c r="J38" s="58"/>
      <c r="K38" s="48"/>
      <c r="L38" s="49"/>
      <c r="M38" s="49"/>
      <c r="N38" s="49"/>
      <c r="O38" s="50"/>
      <c r="P38" s="51"/>
      <c r="Q38" s="32">
        <f>E38*P38/F38</f>
        <v>0</v>
      </c>
      <c r="S38" s="16"/>
    </row>
    <row r="39" spans="2:20" ht="43.5" customHeight="1" outlineLevel="1" x14ac:dyDescent="0.2">
      <c r="B39" s="25" t="s">
        <v>76</v>
      </c>
      <c r="C39" s="46" t="s">
        <v>9</v>
      </c>
      <c r="D39" s="46" t="s">
        <v>9</v>
      </c>
      <c r="E39" s="47"/>
      <c r="F39" s="60">
        <v>1</v>
      </c>
      <c r="G39" s="59"/>
      <c r="H39" s="202"/>
      <c r="I39" s="204"/>
      <c r="J39" s="58"/>
      <c r="K39" s="48"/>
      <c r="L39" s="49"/>
      <c r="M39" s="49"/>
      <c r="N39" s="49"/>
      <c r="O39" s="50"/>
      <c r="P39" s="51"/>
      <c r="Q39" s="32">
        <f>E39*P39/F39</f>
        <v>0</v>
      </c>
      <c r="S39" s="16"/>
    </row>
    <row r="40" spans="2:20" ht="43.5" customHeight="1" outlineLevel="1" x14ac:dyDescent="0.2">
      <c r="B40" s="25" t="s">
        <v>77</v>
      </c>
      <c r="C40" s="46" t="s">
        <v>9</v>
      </c>
      <c r="D40" s="46" t="s">
        <v>9</v>
      </c>
      <c r="E40" s="47"/>
      <c r="F40" s="60">
        <v>1</v>
      </c>
      <c r="G40" s="59"/>
      <c r="H40" s="202"/>
      <c r="I40" s="204"/>
      <c r="J40" s="58"/>
      <c r="K40" s="48"/>
      <c r="L40" s="49"/>
      <c r="M40" s="49"/>
      <c r="N40" s="49"/>
      <c r="O40" s="50"/>
      <c r="P40" s="51"/>
      <c r="Q40" s="32">
        <f>E40*P40/F40</f>
        <v>0</v>
      </c>
      <c r="S40" s="16"/>
    </row>
    <row r="41" spans="2:20" ht="21.75" customHeight="1" outlineLevel="1" x14ac:dyDescent="0.2">
      <c r="B41" s="121" t="s">
        <v>95</v>
      </c>
      <c r="C41" s="122"/>
      <c r="D41" s="122"/>
      <c r="E41" s="122"/>
      <c r="F41" s="122"/>
      <c r="G41" s="122"/>
      <c r="H41" s="122"/>
      <c r="I41" s="122"/>
      <c r="J41" s="122"/>
      <c r="K41" s="122"/>
      <c r="L41" s="122"/>
      <c r="M41" s="122"/>
      <c r="N41" s="122"/>
      <c r="O41" s="122"/>
      <c r="P41" s="122"/>
      <c r="Q41" s="143"/>
      <c r="S41" s="16"/>
    </row>
    <row r="42" spans="2:20" ht="43.5" customHeight="1" outlineLevel="1" x14ac:dyDescent="0.2">
      <c r="B42" s="105" t="s">
        <v>97</v>
      </c>
      <c r="C42" s="106"/>
      <c r="D42" s="47">
        <v>1</v>
      </c>
      <c r="E42" s="105" t="s">
        <v>98</v>
      </c>
      <c r="F42" s="106"/>
      <c r="G42" s="47"/>
      <c r="H42" s="105" t="s">
        <v>101</v>
      </c>
      <c r="I42" s="106"/>
      <c r="J42" s="198"/>
      <c r="K42" s="199"/>
      <c r="L42" s="25" t="s">
        <v>103</v>
      </c>
      <c r="M42" s="34">
        <f>SUM(O38:O40)+(M51*D42)</f>
        <v>0</v>
      </c>
      <c r="N42" s="25" t="s">
        <v>105</v>
      </c>
      <c r="O42" s="32">
        <f>SUM(Q38:Q40)+(O51*D42)</f>
        <v>0</v>
      </c>
      <c r="P42" s="25" t="s">
        <v>107</v>
      </c>
      <c r="Q42" s="32" t="e">
        <f>O42/(D51*D42)</f>
        <v>#DIV/0!</v>
      </c>
      <c r="S42" s="16"/>
    </row>
    <row r="43" spans="2:20" ht="43.5" customHeight="1" outlineLevel="1" x14ac:dyDescent="0.2">
      <c r="B43" s="105" t="s">
        <v>23</v>
      </c>
      <c r="C43" s="106"/>
      <c r="D43" s="200" t="s">
        <v>9</v>
      </c>
      <c r="E43" s="201"/>
      <c r="F43" s="25" t="s">
        <v>24</v>
      </c>
      <c r="G43" s="202"/>
      <c r="H43" s="203"/>
      <c r="I43" s="203"/>
      <c r="J43" s="203"/>
      <c r="K43" s="203"/>
      <c r="L43" s="203"/>
      <c r="M43" s="203"/>
      <c r="N43" s="203"/>
      <c r="O43" s="203"/>
      <c r="P43" s="203"/>
      <c r="Q43" s="204"/>
      <c r="S43" s="15"/>
    </row>
    <row r="44" spans="2:20" ht="15" customHeight="1" x14ac:dyDescent="0.2"/>
    <row r="45" spans="2:20" ht="21.75" customHeight="1" x14ac:dyDescent="0.2">
      <c r="B45" s="95" t="s">
        <v>61</v>
      </c>
      <c r="C45" s="96"/>
      <c r="D45" s="96"/>
      <c r="E45" s="96"/>
      <c r="F45" s="96"/>
      <c r="G45" s="96"/>
      <c r="H45" s="96"/>
      <c r="I45" s="96"/>
      <c r="J45" s="96"/>
      <c r="K45" s="96"/>
      <c r="L45" s="96"/>
      <c r="M45" s="96"/>
      <c r="N45" s="96"/>
      <c r="O45" s="96"/>
      <c r="P45" s="96"/>
      <c r="Q45" s="96"/>
    </row>
    <row r="46" spans="2:20" ht="33.75" customHeight="1" x14ac:dyDescent="0.2">
      <c r="B46" s="26"/>
      <c r="C46" s="25" t="s">
        <v>17</v>
      </c>
      <c r="D46" s="25" t="s">
        <v>18</v>
      </c>
      <c r="E46" s="25" t="s">
        <v>112</v>
      </c>
      <c r="F46" s="25" t="s">
        <v>169</v>
      </c>
      <c r="G46" s="25" t="s">
        <v>62</v>
      </c>
      <c r="H46" s="105" t="s">
        <v>63</v>
      </c>
      <c r="I46" s="106"/>
      <c r="J46" s="38" t="s">
        <v>64</v>
      </c>
      <c r="K46" s="25" t="s">
        <v>179</v>
      </c>
      <c r="L46" s="25" t="s">
        <v>19</v>
      </c>
      <c r="M46" s="25" t="s">
        <v>20</v>
      </c>
      <c r="N46" s="25" t="s">
        <v>21</v>
      </c>
      <c r="O46" s="25" t="s">
        <v>22</v>
      </c>
      <c r="P46" s="25" t="s">
        <v>72</v>
      </c>
      <c r="Q46" s="25" t="s">
        <v>73</v>
      </c>
      <c r="S46" s="13" t="s">
        <v>74</v>
      </c>
      <c r="T46" s="2"/>
    </row>
    <row r="47" spans="2:20" ht="43.5" customHeight="1" x14ac:dyDescent="0.2">
      <c r="B47" s="25" t="s">
        <v>76</v>
      </c>
      <c r="C47" s="46" t="s">
        <v>9</v>
      </c>
      <c r="D47" s="46" t="s">
        <v>9</v>
      </c>
      <c r="E47" s="47"/>
      <c r="F47" s="60">
        <v>1</v>
      </c>
      <c r="G47" s="59"/>
      <c r="H47" s="202"/>
      <c r="I47" s="204"/>
      <c r="J47" s="58"/>
      <c r="K47" s="48"/>
      <c r="L47" s="49"/>
      <c r="M47" s="49"/>
      <c r="N47" s="49"/>
      <c r="O47" s="50"/>
      <c r="P47" s="51"/>
      <c r="Q47" s="32">
        <f>E47*P47/F47</f>
        <v>0</v>
      </c>
      <c r="S47" s="14"/>
      <c r="T47" s="2"/>
    </row>
    <row r="48" spans="2:20" ht="43.5" customHeight="1" x14ac:dyDescent="0.2">
      <c r="B48" s="25" t="s">
        <v>76</v>
      </c>
      <c r="C48" s="46" t="s">
        <v>9</v>
      </c>
      <c r="D48" s="46" t="s">
        <v>9</v>
      </c>
      <c r="E48" s="47"/>
      <c r="F48" s="60">
        <v>1</v>
      </c>
      <c r="G48" s="59"/>
      <c r="H48" s="202"/>
      <c r="I48" s="204"/>
      <c r="J48" s="58"/>
      <c r="K48" s="48"/>
      <c r="L48" s="49"/>
      <c r="M48" s="49"/>
      <c r="N48" s="49"/>
      <c r="O48" s="50"/>
      <c r="P48" s="51"/>
      <c r="Q48" s="32">
        <f>E48*P48/F48</f>
        <v>0</v>
      </c>
      <c r="S48" s="14"/>
      <c r="T48" s="2"/>
    </row>
    <row r="49" spans="2:20" ht="43.5" customHeight="1" x14ac:dyDescent="0.2">
      <c r="B49" s="25" t="s">
        <v>77</v>
      </c>
      <c r="C49" s="46" t="s">
        <v>9</v>
      </c>
      <c r="D49" s="46" t="s">
        <v>9</v>
      </c>
      <c r="E49" s="47"/>
      <c r="F49" s="60">
        <v>1</v>
      </c>
      <c r="G49" s="59"/>
      <c r="H49" s="202"/>
      <c r="I49" s="204"/>
      <c r="J49" s="58"/>
      <c r="K49" s="48"/>
      <c r="L49" s="49"/>
      <c r="M49" s="49"/>
      <c r="N49" s="49"/>
      <c r="O49" s="50"/>
      <c r="P49" s="51"/>
      <c r="Q49" s="32">
        <f>E49*P49/F49</f>
        <v>0</v>
      </c>
      <c r="S49" s="14"/>
      <c r="T49" s="2"/>
    </row>
    <row r="50" spans="2:20" ht="21.75" customHeight="1" x14ac:dyDescent="0.2">
      <c r="B50" s="121" t="s">
        <v>85</v>
      </c>
      <c r="C50" s="122"/>
      <c r="D50" s="122"/>
      <c r="E50" s="122"/>
      <c r="F50" s="122"/>
      <c r="G50" s="122"/>
      <c r="H50" s="122"/>
      <c r="I50" s="122"/>
      <c r="J50" s="122"/>
      <c r="K50" s="122"/>
      <c r="L50" s="122"/>
      <c r="M50" s="122"/>
      <c r="N50" s="122"/>
      <c r="O50" s="122"/>
      <c r="P50" s="122"/>
      <c r="Q50" s="143"/>
      <c r="S50" s="14"/>
      <c r="T50" s="2"/>
    </row>
    <row r="51" spans="2:20" ht="43.5" customHeight="1" x14ac:dyDescent="0.2">
      <c r="B51" s="105" t="s">
        <v>113</v>
      </c>
      <c r="C51" s="138"/>
      <c r="D51" s="47"/>
      <c r="E51" s="105" t="s">
        <v>83</v>
      </c>
      <c r="F51" s="106"/>
      <c r="G51" s="47"/>
      <c r="H51" s="109" t="s">
        <v>86</v>
      </c>
      <c r="I51" s="110"/>
      <c r="J51" s="198"/>
      <c r="K51" s="199"/>
      <c r="L51" s="25" t="s">
        <v>89</v>
      </c>
      <c r="M51" s="34">
        <f>SUM(O47:O49)+(D51*D16)</f>
        <v>0</v>
      </c>
      <c r="N51" s="25" t="s">
        <v>84</v>
      </c>
      <c r="O51" s="32">
        <f>SUM(Q47:Q49)</f>
        <v>0</v>
      </c>
      <c r="P51" s="25" t="s">
        <v>90</v>
      </c>
      <c r="Q51" s="32" t="e">
        <f>O51/D51</f>
        <v>#DIV/0!</v>
      </c>
      <c r="S51" s="14"/>
      <c r="T51" s="2"/>
    </row>
    <row r="52" spans="2:20" ht="43.5" customHeight="1" x14ac:dyDescent="0.2">
      <c r="B52" s="105" t="s">
        <v>23</v>
      </c>
      <c r="C52" s="106"/>
      <c r="D52" s="200" t="s">
        <v>9</v>
      </c>
      <c r="E52" s="201"/>
      <c r="F52" s="25" t="s">
        <v>24</v>
      </c>
      <c r="G52" s="202"/>
      <c r="H52" s="203"/>
      <c r="I52" s="203"/>
      <c r="J52" s="203"/>
      <c r="K52" s="203"/>
      <c r="L52" s="203"/>
      <c r="M52" s="203"/>
      <c r="N52" s="203"/>
      <c r="O52" s="203"/>
      <c r="P52" s="203"/>
      <c r="Q52" s="203"/>
      <c r="R52" s="16"/>
      <c r="S52" s="15"/>
      <c r="T52" s="2"/>
    </row>
    <row r="53" spans="2:20" ht="15" customHeight="1" x14ac:dyDescent="0.2"/>
    <row r="54" spans="2:20" ht="15" customHeight="1" x14ac:dyDescent="0.2"/>
    <row r="55" spans="2:20" ht="22.5" customHeight="1" x14ac:dyDescent="0.2">
      <c r="B55" s="127" t="s">
        <v>29</v>
      </c>
      <c r="C55" s="128"/>
      <c r="D55" s="128"/>
      <c r="E55" s="128"/>
      <c r="F55" s="128"/>
      <c r="G55" s="128"/>
      <c r="H55" s="129"/>
      <c r="K55" s="127" t="s">
        <v>91</v>
      </c>
      <c r="L55" s="128"/>
      <c r="M55" s="128"/>
      <c r="N55" s="128"/>
      <c r="O55" s="128"/>
      <c r="P55" s="128"/>
      <c r="Q55" s="129"/>
    </row>
    <row r="56" spans="2:20" ht="16.5" customHeight="1" x14ac:dyDescent="0.2">
      <c r="B56" s="130" t="s">
        <v>114</v>
      </c>
      <c r="C56" s="130"/>
      <c r="D56" s="193"/>
      <c r="E56" s="193"/>
      <c r="F56" s="193"/>
      <c r="G56" s="193"/>
      <c r="H56" s="193"/>
      <c r="K56" s="132" t="s">
        <v>131</v>
      </c>
      <c r="L56" s="133"/>
      <c r="M56" s="4"/>
      <c r="N56" s="27"/>
      <c r="O56" s="27"/>
      <c r="P56" s="27"/>
      <c r="Q56" s="28"/>
    </row>
    <row r="57" spans="2:20" ht="16.5" customHeight="1" x14ac:dyDescent="0.2">
      <c r="B57" s="130"/>
      <c r="C57" s="130"/>
      <c r="D57" s="193"/>
      <c r="E57" s="193"/>
      <c r="F57" s="193"/>
      <c r="G57" s="193"/>
      <c r="H57" s="193"/>
      <c r="K57" s="134"/>
      <c r="L57" s="135"/>
      <c r="M57" s="31"/>
      <c r="N57" s="29"/>
      <c r="O57" s="29"/>
      <c r="P57" s="29"/>
      <c r="Q57" s="30"/>
    </row>
    <row r="58" spans="2:20" ht="16.5" customHeight="1" x14ac:dyDescent="0.2">
      <c r="B58" s="130"/>
      <c r="C58" s="130"/>
      <c r="D58" s="193"/>
      <c r="E58" s="193"/>
      <c r="F58" s="193"/>
      <c r="G58" s="193"/>
      <c r="H58" s="193"/>
      <c r="K58" s="134"/>
      <c r="L58" s="135"/>
      <c r="M58" s="29"/>
      <c r="O58" s="29"/>
      <c r="P58" s="29"/>
      <c r="Q58" s="30"/>
    </row>
    <row r="59" spans="2:20" ht="16.5" customHeight="1" x14ac:dyDescent="0.2">
      <c r="B59" s="130"/>
      <c r="C59" s="130"/>
      <c r="D59" s="193"/>
      <c r="E59" s="193"/>
      <c r="F59" s="193"/>
      <c r="G59" s="193"/>
      <c r="H59" s="193"/>
      <c r="K59" s="136"/>
      <c r="L59" s="137"/>
      <c r="M59" s="194" t="s">
        <v>129</v>
      </c>
      <c r="N59" s="195"/>
      <c r="O59" s="196" t="s">
        <v>132</v>
      </c>
      <c r="P59" s="196"/>
      <c r="Q59" s="197"/>
    </row>
    <row r="60" spans="2:20" ht="16.5" customHeight="1" x14ac:dyDescent="0.2">
      <c r="B60" s="130" t="s">
        <v>115</v>
      </c>
      <c r="C60" s="130"/>
      <c r="D60" s="193"/>
      <c r="E60" s="193"/>
      <c r="F60" s="193"/>
      <c r="G60" s="193"/>
      <c r="H60" s="193"/>
      <c r="K60" s="132" t="s">
        <v>130</v>
      </c>
      <c r="L60" s="133"/>
      <c r="M60" s="4"/>
      <c r="N60" s="27"/>
      <c r="O60" s="27"/>
      <c r="P60" s="27"/>
      <c r="Q60" s="28"/>
    </row>
    <row r="61" spans="2:20" ht="16.5" customHeight="1" x14ac:dyDescent="0.2">
      <c r="B61" s="130"/>
      <c r="C61" s="130"/>
      <c r="D61" s="193"/>
      <c r="E61" s="193"/>
      <c r="F61" s="193"/>
      <c r="G61" s="193"/>
      <c r="H61" s="193"/>
      <c r="K61" s="134"/>
      <c r="L61" s="135"/>
      <c r="M61" s="31"/>
      <c r="N61" s="29"/>
      <c r="O61" s="29"/>
      <c r="P61" s="29"/>
      <c r="Q61" s="30"/>
    </row>
    <row r="62" spans="2:20" ht="16.5" customHeight="1" x14ac:dyDescent="0.2">
      <c r="B62" s="130"/>
      <c r="C62" s="130"/>
      <c r="D62" s="193"/>
      <c r="E62" s="193"/>
      <c r="F62" s="193"/>
      <c r="G62" s="193"/>
      <c r="H62" s="193"/>
      <c r="K62" s="134"/>
      <c r="L62" s="135"/>
      <c r="M62" s="29"/>
      <c r="O62" s="29"/>
      <c r="P62" s="29"/>
      <c r="Q62" s="30"/>
    </row>
    <row r="63" spans="2:20" ht="16.5" customHeight="1" x14ac:dyDescent="0.2">
      <c r="B63" s="130"/>
      <c r="C63" s="130"/>
      <c r="D63" s="193"/>
      <c r="E63" s="193"/>
      <c r="F63" s="193"/>
      <c r="G63" s="193"/>
      <c r="H63" s="193"/>
      <c r="K63" s="136"/>
      <c r="L63" s="137"/>
      <c r="M63" s="194" t="s">
        <v>129</v>
      </c>
      <c r="N63" s="195"/>
      <c r="O63" s="196" t="s">
        <v>132</v>
      </c>
      <c r="P63" s="196"/>
      <c r="Q63" s="197"/>
    </row>
  </sheetData>
  <sheetProtection algorithmName="SHA-512" hashValue="pE+k6FO05IiWCZ13xZfL2EWZGzbRpUSL83fwgf8YHy4+1MpC0REB8pKusksCliUaBy0eSR9YUR0HCui++D22Tg==" saltValue="FOVDMTrHQtX8am4DSLuVuQ==" spinCount="100000" sheet="1" objects="1" scenarios="1"/>
  <mergeCells count="110">
    <mergeCell ref="B60:C63"/>
    <mergeCell ref="D60:H63"/>
    <mergeCell ref="K60:L63"/>
    <mergeCell ref="M63:N63"/>
    <mergeCell ref="O63:Q63"/>
    <mergeCell ref="B55:H55"/>
    <mergeCell ref="K55:Q55"/>
    <mergeCell ref="B56:C59"/>
    <mergeCell ref="D56:H59"/>
    <mergeCell ref="K56:L59"/>
    <mergeCell ref="M59:N59"/>
    <mergeCell ref="O59:Q59"/>
    <mergeCell ref="B51:C51"/>
    <mergeCell ref="E51:F51"/>
    <mergeCell ref="H51:I51"/>
    <mergeCell ref="J51:K51"/>
    <mergeCell ref="B52:C52"/>
    <mergeCell ref="D52:E52"/>
    <mergeCell ref="G52:Q52"/>
    <mergeCell ref="B45:Q45"/>
    <mergeCell ref="H46:I46"/>
    <mergeCell ref="H47:I47"/>
    <mergeCell ref="H48:I48"/>
    <mergeCell ref="H49:I49"/>
    <mergeCell ref="B50:Q50"/>
    <mergeCell ref="B42:C42"/>
    <mergeCell ref="E42:F42"/>
    <mergeCell ref="H42:I42"/>
    <mergeCell ref="J42:K42"/>
    <mergeCell ref="B43:C43"/>
    <mergeCell ref="D43:E43"/>
    <mergeCell ref="G43:Q43"/>
    <mergeCell ref="B36:Q36"/>
    <mergeCell ref="H37:I37"/>
    <mergeCell ref="H38:I38"/>
    <mergeCell ref="H39:I39"/>
    <mergeCell ref="H40:I40"/>
    <mergeCell ref="B41:Q41"/>
    <mergeCell ref="B32:Q32"/>
    <mergeCell ref="B33:C33"/>
    <mergeCell ref="E33:F33"/>
    <mergeCell ref="H33:I33"/>
    <mergeCell ref="J33:K33"/>
    <mergeCell ref="B34:C34"/>
    <mergeCell ref="D34:E34"/>
    <mergeCell ref="G34:Q34"/>
    <mergeCell ref="O25:Q25"/>
    <mergeCell ref="B27:Q27"/>
    <mergeCell ref="H28:I28"/>
    <mergeCell ref="H29:I29"/>
    <mergeCell ref="H30:I30"/>
    <mergeCell ref="H31:I31"/>
    <mergeCell ref="B24:C24"/>
    <mergeCell ref="E24:F24"/>
    <mergeCell ref="H24:I24"/>
    <mergeCell ref="J24:K24"/>
    <mergeCell ref="B25:C25"/>
    <mergeCell ref="D25:E25"/>
    <mergeCell ref="G25:N25"/>
    <mergeCell ref="B18:Q18"/>
    <mergeCell ref="H19:I19"/>
    <mergeCell ref="H20:I20"/>
    <mergeCell ref="H21:I21"/>
    <mergeCell ref="H22:I22"/>
    <mergeCell ref="B23:Q23"/>
    <mergeCell ref="B13:H13"/>
    <mergeCell ref="J13:Q13"/>
    <mergeCell ref="B14:C14"/>
    <mergeCell ref="D14:E14"/>
    <mergeCell ref="G14:H14"/>
    <mergeCell ref="J14:K14"/>
    <mergeCell ref="L14:N14"/>
    <mergeCell ref="P14:Q14"/>
    <mergeCell ref="B15:C15"/>
    <mergeCell ref="D15:E15"/>
    <mergeCell ref="G15:H15"/>
    <mergeCell ref="J15:K16"/>
    <mergeCell ref="P15:Q15"/>
    <mergeCell ref="B16:C16"/>
    <mergeCell ref="E16:F16"/>
    <mergeCell ref="G16:H16"/>
    <mergeCell ref="P16:Q16"/>
    <mergeCell ref="B8:C8"/>
    <mergeCell ref="D8:E8"/>
    <mergeCell ref="G8:H8"/>
    <mergeCell ref="J8:L8"/>
    <mergeCell ref="M8:N8"/>
    <mergeCell ref="P8:Q8"/>
    <mergeCell ref="B9:C11"/>
    <mergeCell ref="D9:E11"/>
    <mergeCell ref="G9:H9"/>
    <mergeCell ref="J9:K11"/>
    <mergeCell ref="L9:N11"/>
    <mergeCell ref="P9:Q9"/>
    <mergeCell ref="G10:H10"/>
    <mergeCell ref="P10:Q10"/>
    <mergeCell ref="G11:H11"/>
    <mergeCell ref="P11:Q11"/>
    <mergeCell ref="B1:I3"/>
    <mergeCell ref="N2:O2"/>
    <mergeCell ref="J3:J4"/>
    <mergeCell ref="K3:K4"/>
    <mergeCell ref="B6:H6"/>
    <mergeCell ref="J6:Q6"/>
    <mergeCell ref="N3:O3"/>
    <mergeCell ref="B7:C7"/>
    <mergeCell ref="D7:E7"/>
    <mergeCell ref="G7:H7"/>
    <mergeCell ref="J7:L7"/>
    <mergeCell ref="P7:Q7"/>
  </mergeCells>
  <dataValidations count="6">
    <dataValidation type="list" allowBlank="1" showInputMessage="1" showErrorMessage="1" sqref="D25 D52 D34 D43" xr:uid="{1F72F4BD-9417-499D-A8E0-628ECD3D87E5}">
      <formula1>Special_Requirements</formula1>
    </dataValidation>
    <dataValidation type="list" allowBlank="1" showInputMessage="1" showErrorMessage="1" sqref="C29:C31 C38:C40 C20:C22 C47:C49" xr:uid="{CC171DAD-6D0C-4343-A9CB-482A16CC9CCC}">
      <formula1>Type</formula1>
    </dataValidation>
    <dataValidation type="list" allowBlank="1" showInputMessage="1" showErrorMessage="1" sqref="D20:D22 D38:D40 D29:D31 D47:D49" xr:uid="{BC8FFE6D-EECB-433C-BA23-E6E2A39DC228}">
      <formula1>Ownership</formula1>
    </dataValidation>
    <dataValidation type="list" allowBlank="1" showInputMessage="1" showErrorMessage="1" sqref="L14" xr:uid="{12681675-5748-4D5B-AF4B-C0D7D1406CD3}">
      <formula1>Stack_Factor</formula1>
    </dataValidation>
    <dataValidation type="list" allowBlank="1" showInputMessage="1" showErrorMessage="1" sqref="K3" xr:uid="{C41640D1-0FBF-4733-8235-5C2E2BE40B36}">
      <formula1>Currency</formula1>
    </dataValidation>
    <dataValidation type="list" allowBlank="1" showInputMessage="1" showErrorMessage="1" sqref="M7" xr:uid="{6726E566-B4F2-4655-894D-955AC08BCD8C}">
      <formula1>Plant</formula1>
    </dataValidation>
  </dataValidations>
  <pageMargins left="0.7" right="0.7" top="0.78740157499999996" bottom="0.78740157499999996" header="0.3" footer="0.3"/>
  <pageSetup paperSize="9" orientation="portrait" r:id="rId1"/>
  <headerFooter>
    <oddHeader>&amp;R&amp;"Calibri"&amp;9&amp;K0000FF MANN+HUMMEL - General&amp;1#_x000D_</oddHead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defaultSize="0" autoFill="0" autoLine="0" autoPict="0">
                <anchor moveWithCells="1">
                  <from>
                    <xdr:col>11</xdr:col>
                    <xdr:colOff>76200</xdr:colOff>
                    <xdr:row>14</xdr:row>
                    <xdr:rowOff>142875</xdr:rowOff>
                  </from>
                  <to>
                    <xdr:col>11</xdr:col>
                    <xdr:colOff>333375</xdr:colOff>
                    <xdr:row>14</xdr:row>
                    <xdr:rowOff>361950</xdr:rowOff>
                  </to>
                </anchor>
              </controlPr>
            </control>
          </mc:Choice>
        </mc:AlternateContent>
        <mc:AlternateContent xmlns:mc="http://schemas.openxmlformats.org/markup-compatibility/2006">
          <mc:Choice Requires="x14">
            <control shapeId="22530" r:id="rId6" name="Check Box 2">
              <controlPr defaultSize="0" autoFill="0" autoLine="0" autoPict="0">
                <anchor moveWithCells="1">
                  <from>
                    <xdr:col>11</xdr:col>
                    <xdr:colOff>66675</xdr:colOff>
                    <xdr:row>15</xdr:row>
                    <xdr:rowOff>114300</xdr:rowOff>
                  </from>
                  <to>
                    <xdr:col>11</xdr:col>
                    <xdr:colOff>314325</xdr:colOff>
                    <xdr:row>15</xdr:row>
                    <xdr:rowOff>342900</xdr:rowOff>
                  </to>
                </anchor>
              </controlPr>
            </control>
          </mc:Choice>
        </mc:AlternateContent>
        <mc:AlternateContent xmlns:mc="http://schemas.openxmlformats.org/markup-compatibility/2006">
          <mc:Choice Requires="x14">
            <control shapeId="22531" r:id="rId7" name="Check Box 3">
              <controlPr defaultSize="0" autoFill="0" autoLine="0" autoPict="0">
                <anchor moveWithCells="1">
                  <from>
                    <xdr:col>12</xdr:col>
                    <xdr:colOff>66675</xdr:colOff>
                    <xdr:row>14</xdr:row>
                    <xdr:rowOff>133350</xdr:rowOff>
                  </from>
                  <to>
                    <xdr:col>12</xdr:col>
                    <xdr:colOff>314325</xdr:colOff>
                    <xdr:row>14</xdr:row>
                    <xdr:rowOff>342900</xdr:rowOff>
                  </to>
                </anchor>
              </controlPr>
            </control>
          </mc:Choice>
        </mc:AlternateContent>
        <mc:AlternateContent xmlns:mc="http://schemas.openxmlformats.org/markup-compatibility/2006">
          <mc:Choice Requires="x14">
            <control shapeId="22532" r:id="rId8" name="Check Box 4">
              <controlPr defaultSize="0" autoFill="0" autoLine="0" autoPict="0">
                <anchor moveWithCells="1">
                  <from>
                    <xdr:col>12</xdr:col>
                    <xdr:colOff>57150</xdr:colOff>
                    <xdr:row>15</xdr:row>
                    <xdr:rowOff>123825</xdr:rowOff>
                  </from>
                  <to>
                    <xdr:col>12</xdr:col>
                    <xdr:colOff>304800</xdr:colOff>
                    <xdr:row>15</xdr:row>
                    <xdr:rowOff>342900</xdr:rowOff>
                  </to>
                </anchor>
              </controlPr>
            </control>
          </mc:Choice>
        </mc:AlternateContent>
        <mc:AlternateContent xmlns:mc="http://schemas.openxmlformats.org/markup-compatibility/2006">
          <mc:Choice Requires="x14">
            <control shapeId="22533" r:id="rId9" name="Check Box 5">
              <controlPr defaultSize="0" autoFill="0" autoLine="0" autoPict="0">
                <anchor moveWithCells="1">
                  <from>
                    <xdr:col>13</xdr:col>
                    <xdr:colOff>38100</xdr:colOff>
                    <xdr:row>14</xdr:row>
                    <xdr:rowOff>142875</xdr:rowOff>
                  </from>
                  <to>
                    <xdr:col>13</xdr:col>
                    <xdr:colOff>295275</xdr:colOff>
                    <xdr:row>14</xdr:row>
                    <xdr:rowOff>361950</xdr:rowOff>
                  </to>
                </anchor>
              </controlPr>
            </control>
          </mc:Choice>
        </mc:AlternateContent>
        <mc:AlternateContent xmlns:mc="http://schemas.openxmlformats.org/markup-compatibility/2006">
          <mc:Choice Requires="x14">
            <control shapeId="22534" r:id="rId10" name="Check Box 6">
              <controlPr defaultSize="0" autoFill="0" autoLine="0" autoPict="0">
                <anchor moveWithCells="1">
                  <from>
                    <xdr:col>13</xdr:col>
                    <xdr:colOff>38100</xdr:colOff>
                    <xdr:row>15</xdr:row>
                    <xdr:rowOff>114300</xdr:rowOff>
                  </from>
                  <to>
                    <xdr:col>13</xdr:col>
                    <xdr:colOff>295275</xdr:colOff>
                    <xdr:row>15</xdr:row>
                    <xdr:rowOff>342900</xdr:rowOff>
                  </to>
                </anchor>
              </controlPr>
            </control>
          </mc:Choice>
        </mc:AlternateContent>
        <mc:AlternateContent xmlns:mc="http://schemas.openxmlformats.org/markup-compatibility/2006">
          <mc:Choice Requires="x14">
            <control shapeId="22535" r:id="rId11" name="Check Box 7">
              <controlPr defaultSize="0" autoFill="0" autoLine="0" autoPict="0">
                <anchor moveWithCells="1">
                  <from>
                    <xdr:col>16</xdr:col>
                    <xdr:colOff>485775</xdr:colOff>
                    <xdr:row>24</xdr:row>
                    <xdr:rowOff>152400</xdr:rowOff>
                  </from>
                  <to>
                    <xdr:col>16</xdr:col>
                    <xdr:colOff>723900</xdr:colOff>
                    <xdr:row>24</xdr:row>
                    <xdr:rowOff>390525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F0044-36A0-44D8-9BD3-509EAE99A3F4}">
  <sheetPr>
    <tabColor rgb="FFFFD5D5"/>
  </sheetPr>
  <dimension ref="A1:C8"/>
  <sheetViews>
    <sheetView zoomScaleNormal="100" workbookViewId="0">
      <pane ySplit="1" topLeftCell="A2" activePane="bottomLeft" state="frozen"/>
      <selection pane="bottomLeft" activeCell="B12" sqref="B12"/>
    </sheetView>
  </sheetViews>
  <sheetFormatPr baseColWidth="10" defaultColWidth="11.5703125" defaultRowHeight="15" x14ac:dyDescent="0.25"/>
  <cols>
    <col min="1" max="1" width="32" style="11" bestFit="1" customWidth="1"/>
    <col min="2" max="2" width="99.85546875" style="11" bestFit="1" customWidth="1"/>
    <col min="3" max="3" width="69.85546875" style="10" customWidth="1"/>
  </cols>
  <sheetData>
    <row r="1" spans="1:3" x14ac:dyDescent="0.25">
      <c r="A1" s="12" t="s">
        <v>34</v>
      </c>
      <c r="B1" s="12" t="s">
        <v>35</v>
      </c>
      <c r="C1" s="9" t="s">
        <v>36</v>
      </c>
    </row>
    <row r="2" spans="1:3" ht="30" x14ac:dyDescent="0.25">
      <c r="A2" s="11" t="s">
        <v>173</v>
      </c>
      <c r="B2" s="11" t="s">
        <v>37</v>
      </c>
      <c r="C2" s="10" t="s">
        <v>38</v>
      </c>
    </row>
    <row r="3" spans="1:3" x14ac:dyDescent="0.25">
      <c r="A3" s="11" t="s">
        <v>175</v>
      </c>
      <c r="B3" s="11" t="s">
        <v>174</v>
      </c>
    </row>
    <row r="4" spans="1:3" ht="30" x14ac:dyDescent="0.25">
      <c r="A4" s="11" t="s">
        <v>178</v>
      </c>
      <c r="B4" s="11" t="s">
        <v>177</v>
      </c>
    </row>
    <row r="5" spans="1:3" ht="30" x14ac:dyDescent="0.25">
      <c r="A5" s="11" t="s">
        <v>181</v>
      </c>
      <c r="B5" s="11" t="s">
        <v>180</v>
      </c>
    </row>
    <row r="6" spans="1:3" x14ac:dyDescent="0.25">
      <c r="A6" s="11" t="s">
        <v>72</v>
      </c>
      <c r="B6" s="11" t="s">
        <v>182</v>
      </c>
    </row>
    <row r="7" spans="1:3" x14ac:dyDescent="0.25">
      <c r="A7" s="11" t="s">
        <v>79</v>
      </c>
      <c r="B7" s="11" t="s">
        <v>183</v>
      </c>
    </row>
    <row r="8" spans="1:3" ht="93.6" customHeight="1" x14ac:dyDescent="0.25"/>
  </sheetData>
  <sheetProtection algorithmName="SHA-512" hashValue="T7YEnzB939I0n/Lj5KN7SFI7WWIuDvylGCRj1BDqnHSS3NmY8SUckLRRKs49cBY9bgZnHi4PrS/1hbuaL2LWVA==" saltValue="pkD+MHjYm8hDfT29GFmpDw==" spinCount="100000" sheet="1" objects="1" scenarios="1"/>
  <pageMargins left="0.7" right="0.7" top="0.78740157499999996" bottom="0.78740157499999996" header="0.3" footer="0.3"/>
  <pageSetup paperSize="9" orientation="portrait" r:id="rId1"/>
  <headerFooter>
    <oddHeader>&amp;R&amp;"Calibri"&amp;9&amp;K0000FF MANN+HUMMEL - General&amp;1#_x000D_</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110CA-8913-4E1B-8CD4-F8D305876737}">
  <sheetPr>
    <tabColor rgb="FFFFFF99"/>
  </sheetPr>
  <dimension ref="B1:T66"/>
  <sheetViews>
    <sheetView showGridLines="0" zoomScale="85" zoomScaleNormal="85" workbookViewId="0">
      <selection activeCell="P14" sqref="P14:Q14"/>
    </sheetView>
  </sheetViews>
  <sheetFormatPr baseColWidth="10" defaultColWidth="11.5703125" defaultRowHeight="12" outlineLevelRow="1" x14ac:dyDescent="0.2"/>
  <cols>
    <col min="1" max="1" width="3.42578125" style="1" customWidth="1"/>
    <col min="2" max="17" width="13" style="1" customWidth="1"/>
    <col min="18" max="18" width="4.140625" style="1" customWidth="1"/>
    <col min="19" max="19" width="48.5703125" style="1" customWidth="1"/>
    <col min="20" max="20" width="18.5703125" style="1" customWidth="1"/>
    <col min="21" max="16384" width="11.5703125" style="1"/>
  </cols>
  <sheetData>
    <row r="1" spans="2:20" ht="15" customHeight="1" x14ac:dyDescent="0.25">
      <c r="B1" s="153" t="s">
        <v>75</v>
      </c>
      <c r="C1" s="153"/>
      <c r="D1" s="153"/>
      <c r="E1" s="153"/>
      <c r="F1" s="153"/>
      <c r="G1" s="153"/>
      <c r="H1" s="153"/>
      <c r="I1" s="153"/>
      <c r="K1" s="18"/>
      <c r="L1" s="8"/>
      <c r="M1" s="8"/>
      <c r="N1" s="8"/>
      <c r="O1" s="8"/>
      <c r="P1" s="8"/>
      <c r="Q1" s="8"/>
      <c r="R1" s="8"/>
      <c r="S1" s="8"/>
      <c r="T1" s="8"/>
    </row>
    <row r="2" spans="2:20" ht="24.75" customHeight="1" thickBot="1" x14ac:dyDescent="0.3">
      <c r="B2" s="153"/>
      <c r="C2" s="153"/>
      <c r="D2" s="153"/>
      <c r="E2" s="153"/>
      <c r="F2" s="153"/>
      <c r="G2" s="153"/>
      <c r="H2" s="153"/>
      <c r="I2" s="153"/>
      <c r="L2" s="8"/>
      <c r="N2" s="179" t="s">
        <v>170</v>
      </c>
      <c r="O2" s="179"/>
      <c r="P2" s="8"/>
      <c r="Q2" s="8"/>
      <c r="R2" s="8"/>
      <c r="S2" s="8"/>
      <c r="T2" s="8"/>
    </row>
    <row r="3" spans="2:20" ht="15" customHeight="1" thickTop="1" x14ac:dyDescent="0.25">
      <c r="B3" s="153"/>
      <c r="C3" s="153"/>
      <c r="D3" s="153"/>
      <c r="E3" s="153"/>
      <c r="F3" s="153"/>
      <c r="G3" s="153"/>
      <c r="H3" s="153"/>
      <c r="I3" s="153"/>
      <c r="J3" s="144" t="s">
        <v>67</v>
      </c>
      <c r="K3" s="245" t="s">
        <v>116</v>
      </c>
      <c r="L3" s="5"/>
      <c r="M3" s="5"/>
      <c r="N3" s="192" t="s">
        <v>383</v>
      </c>
      <c r="O3" s="192"/>
      <c r="P3" s="5"/>
      <c r="Q3" s="5"/>
      <c r="R3" s="5"/>
      <c r="S3" s="5"/>
      <c r="T3" s="5"/>
    </row>
    <row r="4" spans="2:20" ht="20.45" customHeight="1" thickBot="1" x14ac:dyDescent="0.3">
      <c r="B4" s="8" t="s">
        <v>171</v>
      </c>
      <c r="C4" s="37"/>
      <c r="D4" s="37"/>
      <c r="E4" s="37"/>
      <c r="F4" s="37"/>
      <c r="G4" s="37"/>
      <c r="H4" s="37"/>
      <c r="I4" s="37"/>
      <c r="J4" s="145"/>
      <c r="K4" s="246"/>
      <c r="L4" s="5"/>
      <c r="M4" s="5"/>
      <c r="N4" s="5"/>
      <c r="O4" s="5"/>
      <c r="P4" s="5"/>
      <c r="Q4" s="5"/>
      <c r="R4" s="5"/>
      <c r="S4" s="5"/>
      <c r="T4" s="5"/>
    </row>
    <row r="5" spans="2:20" ht="15" customHeight="1" thickTop="1" x14ac:dyDescent="0.25">
      <c r="B5" s="37"/>
      <c r="C5" s="37"/>
      <c r="D5" s="37"/>
      <c r="E5" s="37"/>
      <c r="F5" s="37"/>
      <c r="G5" s="37"/>
      <c r="H5" s="37"/>
      <c r="I5" s="37"/>
      <c r="J5" s="17"/>
      <c r="K5" s="19"/>
      <c r="L5" s="5"/>
      <c r="M5" s="5"/>
      <c r="N5" s="5"/>
      <c r="O5" s="5"/>
      <c r="P5" s="5"/>
      <c r="Q5" s="5"/>
      <c r="R5" s="5"/>
      <c r="S5" s="5" t="s">
        <v>168</v>
      </c>
      <c r="T5" s="5"/>
    </row>
    <row r="6" spans="2:20" ht="16.5" customHeight="1" x14ac:dyDescent="0.3">
      <c r="B6" s="154" t="s">
        <v>0</v>
      </c>
      <c r="C6" s="155"/>
      <c r="D6" s="155"/>
      <c r="E6" s="155"/>
      <c r="F6" s="155"/>
      <c r="G6" s="155"/>
      <c r="H6" s="156"/>
      <c r="I6" s="2"/>
      <c r="J6" s="154" t="s">
        <v>55</v>
      </c>
      <c r="K6" s="155"/>
      <c r="L6" s="155"/>
      <c r="M6" s="155"/>
      <c r="N6" s="155"/>
      <c r="O6" s="155"/>
      <c r="P6" s="155"/>
      <c r="Q6" s="156"/>
      <c r="R6" s="6"/>
      <c r="S6" s="52" t="s">
        <v>108</v>
      </c>
    </row>
    <row r="7" spans="2:20" ht="18" customHeight="1" x14ac:dyDescent="0.3">
      <c r="B7" s="148" t="s">
        <v>1</v>
      </c>
      <c r="C7" s="150"/>
      <c r="D7" s="241" t="s">
        <v>137</v>
      </c>
      <c r="E7" s="229"/>
      <c r="F7" s="22" t="s">
        <v>2</v>
      </c>
      <c r="G7" s="241" t="s">
        <v>134</v>
      </c>
      <c r="H7" s="229"/>
      <c r="I7" s="2"/>
      <c r="J7" s="148" t="s">
        <v>140</v>
      </c>
      <c r="K7" s="149"/>
      <c r="L7" s="149"/>
      <c r="M7" s="62" t="s">
        <v>203</v>
      </c>
      <c r="N7" s="53" t="s">
        <v>141</v>
      </c>
      <c r="O7" s="22" t="s">
        <v>2</v>
      </c>
      <c r="P7" s="242" t="s">
        <v>134</v>
      </c>
      <c r="Q7" s="240"/>
      <c r="R7" s="2"/>
      <c r="S7" s="39" t="s">
        <v>109</v>
      </c>
    </row>
    <row r="8" spans="2:20" ht="18" customHeight="1" x14ac:dyDescent="0.3">
      <c r="B8" s="148" t="s">
        <v>128</v>
      </c>
      <c r="C8" s="150"/>
      <c r="D8" s="241">
        <v>999999999</v>
      </c>
      <c r="E8" s="229"/>
      <c r="F8" s="22" t="s">
        <v>3</v>
      </c>
      <c r="G8" s="241" t="s">
        <v>135</v>
      </c>
      <c r="H8" s="229"/>
      <c r="I8" s="2"/>
      <c r="J8" s="148" t="s">
        <v>133</v>
      </c>
      <c r="K8" s="149"/>
      <c r="L8" s="150"/>
      <c r="M8" s="243">
        <v>800855</v>
      </c>
      <c r="N8" s="244"/>
      <c r="O8" s="22" t="s">
        <v>3</v>
      </c>
      <c r="P8" s="242" t="s">
        <v>135</v>
      </c>
      <c r="Q8" s="240"/>
      <c r="R8" s="2"/>
      <c r="S8" s="21" t="s">
        <v>110</v>
      </c>
    </row>
    <row r="9" spans="2:20" ht="18" customHeight="1" x14ac:dyDescent="0.2">
      <c r="B9" s="159" t="s">
        <v>4</v>
      </c>
      <c r="C9" s="160"/>
      <c r="D9" s="222" t="s">
        <v>138</v>
      </c>
      <c r="E9" s="223"/>
      <c r="F9" s="22" t="s">
        <v>5</v>
      </c>
      <c r="G9" s="228" t="s">
        <v>136</v>
      </c>
      <c r="H9" s="229"/>
      <c r="I9" s="2"/>
      <c r="J9" s="159" t="s">
        <v>4</v>
      </c>
      <c r="K9" s="160"/>
      <c r="L9" s="230" t="s">
        <v>139</v>
      </c>
      <c r="M9" s="231"/>
      <c r="N9" s="232"/>
      <c r="O9" s="22" t="s">
        <v>5</v>
      </c>
      <c r="P9" s="239" t="s">
        <v>142</v>
      </c>
      <c r="Q9" s="240"/>
      <c r="R9" s="2"/>
    </row>
    <row r="10" spans="2:20" ht="18" customHeight="1" x14ac:dyDescent="0.2">
      <c r="B10" s="161"/>
      <c r="C10" s="162"/>
      <c r="D10" s="224"/>
      <c r="E10" s="225"/>
      <c r="F10" s="22" t="s">
        <v>6</v>
      </c>
      <c r="G10" s="241">
        <v>123456789</v>
      </c>
      <c r="H10" s="229"/>
      <c r="I10" s="2"/>
      <c r="J10" s="161"/>
      <c r="K10" s="162"/>
      <c r="L10" s="233"/>
      <c r="M10" s="234"/>
      <c r="N10" s="235"/>
      <c r="O10" s="22" t="s">
        <v>6</v>
      </c>
      <c r="P10" s="242">
        <v>123456789</v>
      </c>
      <c r="Q10" s="240"/>
      <c r="R10" s="2"/>
    </row>
    <row r="11" spans="2:20" ht="18" customHeight="1" x14ac:dyDescent="0.2">
      <c r="B11" s="163"/>
      <c r="C11" s="164"/>
      <c r="D11" s="226"/>
      <c r="E11" s="227"/>
      <c r="F11" s="22" t="s">
        <v>7</v>
      </c>
      <c r="G11" s="241">
        <v>123456789</v>
      </c>
      <c r="H11" s="229"/>
      <c r="I11" s="2"/>
      <c r="J11" s="163"/>
      <c r="K11" s="164"/>
      <c r="L11" s="236"/>
      <c r="M11" s="237"/>
      <c r="N11" s="238"/>
      <c r="O11" s="22" t="s">
        <v>7</v>
      </c>
      <c r="P11" s="242">
        <v>123456789</v>
      </c>
      <c r="Q11" s="240"/>
      <c r="R11" s="2"/>
    </row>
    <row r="12" spans="2:20" ht="15" customHeight="1" x14ac:dyDescent="0.2">
      <c r="Q12" s="3"/>
    </row>
    <row r="13" spans="2:20" ht="16.5" customHeight="1" x14ac:dyDescent="0.2">
      <c r="B13" s="168" t="s">
        <v>8</v>
      </c>
      <c r="C13" s="169"/>
      <c r="D13" s="169"/>
      <c r="E13" s="169"/>
      <c r="F13" s="169"/>
      <c r="G13" s="169"/>
      <c r="H13" s="170"/>
      <c r="I13" s="2"/>
      <c r="J13" s="154" t="s">
        <v>93</v>
      </c>
      <c r="K13" s="155"/>
      <c r="L13" s="155"/>
      <c r="M13" s="155"/>
      <c r="N13" s="155"/>
      <c r="O13" s="155"/>
      <c r="P13" s="155"/>
      <c r="Q13" s="156"/>
      <c r="R13" s="6"/>
    </row>
    <row r="14" spans="2:20" ht="36" customHeight="1" x14ac:dyDescent="0.2">
      <c r="B14" s="109" t="s">
        <v>82</v>
      </c>
      <c r="C14" s="110"/>
      <c r="D14" s="218" t="s">
        <v>143</v>
      </c>
      <c r="E14" s="219"/>
      <c r="F14" s="23" t="s">
        <v>68</v>
      </c>
      <c r="G14" s="220" t="s">
        <v>144</v>
      </c>
      <c r="H14" s="221"/>
      <c r="I14" s="2"/>
      <c r="J14" s="109" t="s">
        <v>56</v>
      </c>
      <c r="K14" s="110"/>
      <c r="L14" s="202" t="s">
        <v>27</v>
      </c>
      <c r="M14" s="203"/>
      <c r="N14" s="204"/>
      <c r="O14" s="24" t="s">
        <v>92</v>
      </c>
      <c r="P14" s="198">
        <v>20</v>
      </c>
      <c r="Q14" s="199"/>
      <c r="R14" s="2"/>
    </row>
    <row r="15" spans="2:20" ht="36" customHeight="1" x14ac:dyDescent="0.2">
      <c r="B15" s="109" t="s">
        <v>165</v>
      </c>
      <c r="C15" s="110"/>
      <c r="D15" s="208" t="s">
        <v>167</v>
      </c>
      <c r="E15" s="209"/>
      <c r="F15" s="25" t="s">
        <v>166</v>
      </c>
      <c r="G15" s="210" t="s">
        <v>144</v>
      </c>
      <c r="H15" s="211"/>
      <c r="I15" s="2"/>
      <c r="J15" s="117" t="s">
        <v>176</v>
      </c>
      <c r="K15" s="118"/>
      <c r="L15" s="42" t="s">
        <v>11</v>
      </c>
      <c r="M15" s="41" t="s">
        <v>12</v>
      </c>
      <c r="N15" s="40" t="s">
        <v>13</v>
      </c>
      <c r="O15" s="25" t="s">
        <v>457</v>
      </c>
      <c r="P15" s="212">
        <v>4000</v>
      </c>
      <c r="Q15" s="213"/>
      <c r="R15" s="2"/>
    </row>
    <row r="16" spans="2:20" ht="36" customHeight="1" x14ac:dyDescent="0.2">
      <c r="B16" s="105" t="s">
        <v>172</v>
      </c>
      <c r="C16" s="106"/>
      <c r="D16" s="54">
        <v>1.0999999999999999E-2</v>
      </c>
      <c r="E16" s="105" t="s">
        <v>70</v>
      </c>
      <c r="F16" s="106"/>
      <c r="G16" s="214" t="s">
        <v>145</v>
      </c>
      <c r="H16" s="215"/>
      <c r="I16" s="2"/>
      <c r="J16" s="119"/>
      <c r="K16" s="120"/>
      <c r="L16" s="43" t="s">
        <v>14</v>
      </c>
      <c r="M16" s="44" t="s">
        <v>15</v>
      </c>
      <c r="N16" s="45" t="s">
        <v>16</v>
      </c>
      <c r="O16" s="25" t="s">
        <v>458</v>
      </c>
      <c r="P16" s="216" t="s">
        <v>459</v>
      </c>
      <c r="Q16" s="217"/>
      <c r="R16" s="2"/>
    </row>
    <row r="17" spans="2:20" ht="15" customHeight="1" x14ac:dyDescent="0.2">
      <c r="O17" s="3"/>
    </row>
    <row r="18" spans="2:20" ht="21.75" customHeight="1" x14ac:dyDescent="0.2">
      <c r="B18" s="95" t="s">
        <v>58</v>
      </c>
      <c r="C18" s="96"/>
      <c r="D18" s="96"/>
      <c r="E18" s="96"/>
      <c r="F18" s="96"/>
      <c r="G18" s="96"/>
      <c r="H18" s="96"/>
      <c r="I18" s="96"/>
      <c r="J18" s="96"/>
      <c r="K18" s="96"/>
      <c r="L18" s="96"/>
      <c r="M18" s="96"/>
      <c r="N18" s="96"/>
      <c r="O18" s="96"/>
      <c r="P18" s="96"/>
      <c r="Q18" s="96"/>
    </row>
    <row r="19" spans="2:20" ht="33.75" customHeight="1" x14ac:dyDescent="0.2">
      <c r="B19" s="26"/>
      <c r="C19" s="25" t="s">
        <v>17</v>
      </c>
      <c r="D19" s="25" t="s">
        <v>18</v>
      </c>
      <c r="E19" s="25" t="s">
        <v>112</v>
      </c>
      <c r="F19" s="25" t="s">
        <v>169</v>
      </c>
      <c r="G19" s="25" t="s">
        <v>62</v>
      </c>
      <c r="H19" s="105" t="s">
        <v>63</v>
      </c>
      <c r="I19" s="106"/>
      <c r="J19" s="38" t="s">
        <v>64</v>
      </c>
      <c r="K19" s="25" t="s">
        <v>179</v>
      </c>
      <c r="L19" s="25" t="s">
        <v>19</v>
      </c>
      <c r="M19" s="25" t="s">
        <v>20</v>
      </c>
      <c r="N19" s="25" t="s">
        <v>21</v>
      </c>
      <c r="O19" s="25" t="s">
        <v>22</v>
      </c>
      <c r="P19" s="25" t="s">
        <v>72</v>
      </c>
      <c r="Q19" s="25" t="s">
        <v>73</v>
      </c>
      <c r="S19" s="13" t="s">
        <v>71</v>
      </c>
      <c r="T19" s="2"/>
    </row>
    <row r="20" spans="2:20" ht="43.5" customHeight="1" x14ac:dyDescent="0.2">
      <c r="B20" s="25" t="s">
        <v>76</v>
      </c>
      <c r="C20" s="46" t="s">
        <v>28</v>
      </c>
      <c r="D20" s="46" t="s">
        <v>29</v>
      </c>
      <c r="E20" s="47">
        <v>1</v>
      </c>
      <c r="F20" s="60">
        <v>5</v>
      </c>
      <c r="G20" s="59" t="s">
        <v>187</v>
      </c>
      <c r="H20" s="202" t="s">
        <v>156</v>
      </c>
      <c r="I20" s="204"/>
      <c r="J20" s="58" t="s">
        <v>157</v>
      </c>
      <c r="K20" s="48"/>
      <c r="L20" s="49">
        <v>1200</v>
      </c>
      <c r="M20" s="49">
        <v>800</v>
      </c>
      <c r="N20" s="49">
        <v>150</v>
      </c>
      <c r="O20" s="50">
        <v>10</v>
      </c>
      <c r="P20" s="51">
        <v>9.5</v>
      </c>
      <c r="Q20" s="32">
        <f>E20*P20/F20</f>
        <v>1.9</v>
      </c>
      <c r="S20" s="14"/>
      <c r="T20" s="2"/>
    </row>
    <row r="21" spans="2:20" ht="43.5" customHeight="1" x14ac:dyDescent="0.2">
      <c r="B21" s="25" t="s">
        <v>76</v>
      </c>
      <c r="C21" s="46" t="s">
        <v>28</v>
      </c>
      <c r="D21" s="46" t="s">
        <v>29</v>
      </c>
      <c r="E21" s="47">
        <v>1</v>
      </c>
      <c r="F21" s="60">
        <v>1</v>
      </c>
      <c r="G21" s="59"/>
      <c r="H21" s="202" t="s">
        <v>158</v>
      </c>
      <c r="I21" s="204"/>
      <c r="J21" s="58" t="s">
        <v>148</v>
      </c>
      <c r="K21" s="48" t="s">
        <v>185</v>
      </c>
      <c r="L21" s="49">
        <v>1200</v>
      </c>
      <c r="M21" s="49">
        <v>800</v>
      </c>
      <c r="N21" s="49">
        <v>120</v>
      </c>
      <c r="O21" s="50">
        <v>0.8</v>
      </c>
      <c r="P21" s="51">
        <v>2.2000000000000002</v>
      </c>
      <c r="Q21" s="32">
        <f>E21*P21/F21</f>
        <v>2.2000000000000002</v>
      </c>
      <c r="S21" s="14"/>
      <c r="T21" s="2"/>
    </row>
    <row r="22" spans="2:20" ht="43.5" customHeight="1" x14ac:dyDescent="0.2">
      <c r="B22" s="25" t="s">
        <v>76</v>
      </c>
      <c r="C22" s="46" t="s">
        <v>28</v>
      </c>
      <c r="D22" s="46" t="s">
        <v>29</v>
      </c>
      <c r="E22" s="47">
        <v>28</v>
      </c>
      <c r="F22" s="60">
        <v>1</v>
      </c>
      <c r="G22" s="59"/>
      <c r="H22" s="202" t="s">
        <v>159</v>
      </c>
      <c r="I22" s="204"/>
      <c r="J22" s="58" t="s">
        <v>160</v>
      </c>
      <c r="K22" s="48"/>
      <c r="L22" s="49">
        <v>1000</v>
      </c>
      <c r="M22" s="49">
        <v>12</v>
      </c>
      <c r="N22" s="49">
        <v>0.55000000000000004</v>
      </c>
      <c r="O22" s="50">
        <v>0.15</v>
      </c>
      <c r="P22" s="51">
        <v>0.05</v>
      </c>
      <c r="Q22" s="32">
        <f>E22*P22/F22</f>
        <v>1.4000000000000001</v>
      </c>
      <c r="S22" s="14"/>
      <c r="T22" s="2"/>
    </row>
    <row r="23" spans="2:20" ht="43.5" customHeight="1" x14ac:dyDescent="0.2">
      <c r="B23" s="25" t="s">
        <v>77</v>
      </c>
      <c r="C23" s="46" t="s">
        <v>9</v>
      </c>
      <c r="D23" s="46" t="s">
        <v>9</v>
      </c>
      <c r="E23" s="47"/>
      <c r="F23" s="60">
        <v>1</v>
      </c>
      <c r="G23" s="59"/>
      <c r="H23" s="202"/>
      <c r="I23" s="204"/>
      <c r="J23" s="58"/>
      <c r="K23" s="48"/>
      <c r="L23" s="49"/>
      <c r="M23" s="49"/>
      <c r="N23" s="49"/>
      <c r="O23" s="50"/>
      <c r="P23" s="51"/>
      <c r="Q23" s="32">
        <f>E23*P23/F23</f>
        <v>0</v>
      </c>
      <c r="S23" s="14"/>
      <c r="T23" s="2"/>
    </row>
    <row r="24" spans="2:20" ht="21.75" customHeight="1" thickBot="1" x14ac:dyDescent="0.25">
      <c r="B24" s="121" t="s">
        <v>81</v>
      </c>
      <c r="C24" s="122"/>
      <c r="D24" s="122"/>
      <c r="E24" s="122"/>
      <c r="F24" s="122"/>
      <c r="G24" s="122"/>
      <c r="H24" s="122"/>
      <c r="I24" s="122"/>
      <c r="J24" s="122"/>
      <c r="K24" s="122"/>
      <c r="L24" s="122"/>
      <c r="M24" s="122"/>
      <c r="N24" s="123"/>
      <c r="O24" s="123"/>
      <c r="P24" s="123"/>
      <c r="Q24" s="124"/>
      <c r="S24" s="14"/>
      <c r="T24" s="2"/>
    </row>
    <row r="25" spans="2:20" ht="43.5" customHeight="1" thickTop="1" thickBot="1" x14ac:dyDescent="0.25">
      <c r="B25" s="105" t="s">
        <v>126</v>
      </c>
      <c r="C25" s="106"/>
      <c r="D25" s="47">
        <v>40</v>
      </c>
      <c r="E25" s="105" t="s">
        <v>111</v>
      </c>
      <c r="F25" s="106"/>
      <c r="G25" s="33">
        <f>D54*D43*D34*D25</f>
        <v>4000</v>
      </c>
      <c r="H25" s="109" t="s">
        <v>87</v>
      </c>
      <c r="I25" s="110"/>
      <c r="J25" s="198" t="s">
        <v>161</v>
      </c>
      <c r="K25" s="199"/>
      <c r="L25" s="25" t="s">
        <v>88</v>
      </c>
      <c r="M25" s="34">
        <f>SUM(O20:O23)+(M34*D25)</f>
        <v>73.349999999999994</v>
      </c>
      <c r="N25" s="55" t="s">
        <v>80</v>
      </c>
      <c r="O25" s="57">
        <f>SUM(Q20:Q23)+(O34*D25)</f>
        <v>87.899999999999977</v>
      </c>
      <c r="P25" s="55" t="s">
        <v>78</v>
      </c>
      <c r="Q25" s="56">
        <f>O25/(D54*D43*D34*D25)</f>
        <v>2.1974999999999995E-2</v>
      </c>
      <c r="S25" s="14"/>
      <c r="T25" s="2"/>
    </row>
    <row r="26" spans="2:20" ht="43.5" customHeight="1" thickTop="1" x14ac:dyDescent="0.2">
      <c r="B26" s="105" t="s">
        <v>23</v>
      </c>
      <c r="C26" s="106"/>
      <c r="D26" s="200" t="s">
        <v>43</v>
      </c>
      <c r="E26" s="201"/>
      <c r="F26" s="25" t="s">
        <v>24</v>
      </c>
      <c r="G26" s="202" t="s">
        <v>155</v>
      </c>
      <c r="H26" s="203"/>
      <c r="I26" s="203"/>
      <c r="J26" s="203"/>
      <c r="K26" s="203"/>
      <c r="L26" s="203"/>
      <c r="M26" s="203"/>
      <c r="N26" s="207"/>
      <c r="O26" s="205" t="s">
        <v>79</v>
      </c>
      <c r="P26" s="205"/>
      <c r="Q26" s="206"/>
      <c r="S26" s="15"/>
      <c r="T26" s="2"/>
    </row>
    <row r="27" spans="2:20" ht="15" customHeight="1" x14ac:dyDescent="0.2"/>
    <row r="28" spans="2:20" ht="21.75" customHeight="1" x14ac:dyDescent="0.2">
      <c r="B28" s="95" t="s">
        <v>460</v>
      </c>
      <c r="C28" s="96"/>
      <c r="D28" s="96"/>
      <c r="E28" s="96"/>
      <c r="F28" s="96"/>
      <c r="G28" s="96"/>
      <c r="H28" s="96"/>
      <c r="I28" s="96"/>
      <c r="J28" s="96"/>
      <c r="K28" s="96"/>
      <c r="L28" s="96"/>
      <c r="M28" s="96"/>
      <c r="N28" s="96"/>
      <c r="O28" s="96"/>
      <c r="P28" s="96"/>
      <c r="Q28" s="96"/>
    </row>
    <row r="29" spans="2:20" ht="33.75" customHeight="1" outlineLevel="1" x14ac:dyDescent="0.2">
      <c r="B29" s="26"/>
      <c r="C29" s="25" t="s">
        <v>17</v>
      </c>
      <c r="D29" s="25" t="s">
        <v>18</v>
      </c>
      <c r="E29" s="25" t="s">
        <v>112</v>
      </c>
      <c r="F29" s="25" t="s">
        <v>169</v>
      </c>
      <c r="G29" s="25" t="s">
        <v>62</v>
      </c>
      <c r="H29" s="105" t="s">
        <v>63</v>
      </c>
      <c r="I29" s="106"/>
      <c r="J29" s="38" t="s">
        <v>64</v>
      </c>
      <c r="K29" s="25" t="s">
        <v>65</v>
      </c>
      <c r="L29" s="25" t="s">
        <v>19</v>
      </c>
      <c r="M29" s="25" t="s">
        <v>20</v>
      </c>
      <c r="N29" s="25" t="s">
        <v>21</v>
      </c>
      <c r="O29" s="25" t="s">
        <v>22</v>
      </c>
      <c r="P29" s="25" t="s">
        <v>72</v>
      </c>
      <c r="Q29" s="25" t="s">
        <v>73</v>
      </c>
      <c r="S29" s="13" t="s">
        <v>25</v>
      </c>
      <c r="T29" s="2"/>
    </row>
    <row r="30" spans="2:20" ht="43.5" customHeight="1" outlineLevel="1" x14ac:dyDescent="0.2">
      <c r="B30" s="25" t="s">
        <v>76</v>
      </c>
      <c r="C30" s="46" t="s">
        <v>9</v>
      </c>
      <c r="D30" s="46" t="s">
        <v>9</v>
      </c>
      <c r="E30" s="47"/>
      <c r="F30" s="60">
        <v>1</v>
      </c>
      <c r="G30" s="59"/>
      <c r="H30" s="202"/>
      <c r="I30" s="204"/>
      <c r="J30" s="58"/>
      <c r="K30" s="48"/>
      <c r="L30" s="49"/>
      <c r="M30" s="49"/>
      <c r="N30" s="49"/>
      <c r="O30" s="50"/>
      <c r="P30" s="51"/>
      <c r="Q30" s="32">
        <f>E30*P30/F30</f>
        <v>0</v>
      </c>
      <c r="S30" s="16"/>
      <c r="T30" s="2"/>
    </row>
    <row r="31" spans="2:20" ht="43.5" customHeight="1" outlineLevel="1" x14ac:dyDescent="0.2">
      <c r="B31" s="25" t="s">
        <v>76</v>
      </c>
      <c r="C31" s="46" t="s">
        <v>9</v>
      </c>
      <c r="D31" s="46" t="s">
        <v>9</v>
      </c>
      <c r="E31" s="47"/>
      <c r="F31" s="60">
        <v>1</v>
      </c>
      <c r="G31" s="59"/>
      <c r="H31" s="202"/>
      <c r="I31" s="204"/>
      <c r="J31" s="58"/>
      <c r="K31" s="48"/>
      <c r="L31" s="49"/>
      <c r="M31" s="49"/>
      <c r="N31" s="49"/>
      <c r="O31" s="50"/>
      <c r="P31" s="51"/>
      <c r="Q31" s="32">
        <f>E31*P31/F31</f>
        <v>0</v>
      </c>
      <c r="S31" s="16"/>
      <c r="T31" s="2"/>
    </row>
    <row r="32" spans="2:20" ht="43.5" customHeight="1" outlineLevel="1" x14ac:dyDescent="0.2">
      <c r="B32" s="25" t="s">
        <v>77</v>
      </c>
      <c r="C32" s="46" t="s">
        <v>9</v>
      </c>
      <c r="D32" s="46" t="s">
        <v>9</v>
      </c>
      <c r="E32" s="47"/>
      <c r="F32" s="60">
        <v>1</v>
      </c>
      <c r="G32" s="59"/>
      <c r="H32" s="202"/>
      <c r="I32" s="204"/>
      <c r="J32" s="58"/>
      <c r="K32" s="48"/>
      <c r="L32" s="49"/>
      <c r="M32" s="49"/>
      <c r="N32" s="49"/>
      <c r="O32" s="50"/>
      <c r="P32" s="51"/>
      <c r="Q32" s="32">
        <f>E32*P32/F32</f>
        <v>0</v>
      </c>
      <c r="S32" s="16"/>
      <c r="T32" s="2"/>
    </row>
    <row r="33" spans="2:20" ht="21.75" customHeight="1" outlineLevel="1" x14ac:dyDescent="0.2">
      <c r="B33" s="121" t="s">
        <v>94</v>
      </c>
      <c r="C33" s="122"/>
      <c r="D33" s="122"/>
      <c r="E33" s="122"/>
      <c r="F33" s="122"/>
      <c r="G33" s="122"/>
      <c r="H33" s="122"/>
      <c r="I33" s="122"/>
      <c r="J33" s="122"/>
      <c r="K33" s="122"/>
      <c r="L33" s="122"/>
      <c r="M33" s="122"/>
      <c r="N33" s="122"/>
      <c r="O33" s="122"/>
      <c r="P33" s="122"/>
      <c r="Q33" s="143"/>
      <c r="S33" s="16"/>
      <c r="T33" s="2"/>
    </row>
    <row r="34" spans="2:20" ht="43.5" customHeight="1" outlineLevel="1" x14ac:dyDescent="0.2">
      <c r="B34" s="105" t="s">
        <v>96</v>
      </c>
      <c r="C34" s="106"/>
      <c r="D34" s="47">
        <v>1</v>
      </c>
      <c r="E34" s="105" t="s">
        <v>99</v>
      </c>
      <c r="F34" s="106"/>
      <c r="G34" s="47"/>
      <c r="H34" s="105" t="s">
        <v>100</v>
      </c>
      <c r="I34" s="106"/>
      <c r="J34" s="198"/>
      <c r="K34" s="199"/>
      <c r="L34" s="25" t="s">
        <v>102</v>
      </c>
      <c r="M34" s="34">
        <f>SUM(O30:O32)+(M43*D34)</f>
        <v>1.5599999999999998</v>
      </c>
      <c r="N34" s="25" t="s">
        <v>104</v>
      </c>
      <c r="O34" s="32">
        <f>SUM(Q30:Q32)+(O43*D34)</f>
        <v>2.0599999999999996</v>
      </c>
      <c r="P34" s="25" t="s">
        <v>106</v>
      </c>
      <c r="Q34" s="32">
        <f>O34/(D54*D43*D34)</f>
        <v>2.0599999999999997E-2</v>
      </c>
      <c r="S34" s="16"/>
      <c r="T34" s="2"/>
    </row>
    <row r="35" spans="2:20" ht="43.5" customHeight="1" outlineLevel="1" x14ac:dyDescent="0.2">
      <c r="B35" s="105" t="s">
        <v>23</v>
      </c>
      <c r="C35" s="106"/>
      <c r="D35" s="200" t="s">
        <v>9</v>
      </c>
      <c r="E35" s="201"/>
      <c r="F35" s="25" t="s">
        <v>24</v>
      </c>
      <c r="G35" s="202"/>
      <c r="H35" s="203"/>
      <c r="I35" s="203"/>
      <c r="J35" s="203"/>
      <c r="K35" s="203"/>
      <c r="L35" s="203"/>
      <c r="M35" s="203"/>
      <c r="N35" s="203"/>
      <c r="O35" s="203"/>
      <c r="P35" s="203"/>
      <c r="Q35" s="204"/>
      <c r="S35" s="15"/>
      <c r="T35" s="2"/>
    </row>
    <row r="36" spans="2:20" ht="15" customHeight="1" x14ac:dyDescent="0.2"/>
    <row r="37" spans="2:20" ht="21.75" customHeight="1" x14ac:dyDescent="0.2">
      <c r="B37" s="95" t="s">
        <v>461</v>
      </c>
      <c r="C37" s="96"/>
      <c r="D37" s="96"/>
      <c r="E37" s="96"/>
      <c r="F37" s="96"/>
      <c r="G37" s="96"/>
      <c r="H37" s="96"/>
      <c r="I37" s="96"/>
      <c r="J37" s="96"/>
      <c r="K37" s="96"/>
      <c r="L37" s="96"/>
      <c r="M37" s="96"/>
      <c r="N37" s="96"/>
      <c r="O37" s="96"/>
      <c r="P37" s="96"/>
      <c r="Q37" s="96"/>
    </row>
    <row r="38" spans="2:20" ht="33.75" customHeight="1" outlineLevel="1" x14ac:dyDescent="0.2">
      <c r="B38" s="26"/>
      <c r="C38" s="25" t="s">
        <v>17</v>
      </c>
      <c r="D38" s="25" t="s">
        <v>18</v>
      </c>
      <c r="E38" s="25" t="s">
        <v>112</v>
      </c>
      <c r="F38" s="25" t="s">
        <v>169</v>
      </c>
      <c r="G38" s="25" t="s">
        <v>62</v>
      </c>
      <c r="H38" s="105" t="s">
        <v>63</v>
      </c>
      <c r="I38" s="106"/>
      <c r="J38" s="38" t="s">
        <v>64</v>
      </c>
      <c r="K38" s="25" t="s">
        <v>65</v>
      </c>
      <c r="L38" s="25" t="s">
        <v>19</v>
      </c>
      <c r="M38" s="25" t="s">
        <v>20</v>
      </c>
      <c r="N38" s="25" t="s">
        <v>21</v>
      </c>
      <c r="O38" s="25" t="s">
        <v>22</v>
      </c>
      <c r="P38" s="25" t="s">
        <v>72</v>
      </c>
      <c r="Q38" s="25" t="s">
        <v>73</v>
      </c>
      <c r="S38" s="20" t="s">
        <v>26</v>
      </c>
    </row>
    <row r="39" spans="2:20" ht="43.5" customHeight="1" outlineLevel="1" x14ac:dyDescent="0.2">
      <c r="B39" s="25" t="s">
        <v>76</v>
      </c>
      <c r="C39" s="46" t="s">
        <v>9</v>
      </c>
      <c r="D39" s="46" t="s">
        <v>9</v>
      </c>
      <c r="E39" s="47"/>
      <c r="F39" s="60">
        <v>1</v>
      </c>
      <c r="G39" s="59"/>
      <c r="H39" s="202"/>
      <c r="I39" s="204"/>
      <c r="J39" s="58"/>
      <c r="K39" s="48"/>
      <c r="L39" s="49"/>
      <c r="M39" s="49"/>
      <c r="N39" s="49"/>
      <c r="O39" s="50"/>
      <c r="P39" s="51"/>
      <c r="Q39" s="32">
        <f>E39*P39/F39</f>
        <v>0</v>
      </c>
      <c r="S39" s="16"/>
    </row>
    <row r="40" spans="2:20" ht="43.5" customHeight="1" outlineLevel="1" x14ac:dyDescent="0.2">
      <c r="B40" s="25" t="s">
        <v>76</v>
      </c>
      <c r="C40" s="46" t="s">
        <v>9</v>
      </c>
      <c r="D40" s="46" t="s">
        <v>9</v>
      </c>
      <c r="E40" s="47"/>
      <c r="F40" s="60">
        <v>1</v>
      </c>
      <c r="G40" s="59"/>
      <c r="H40" s="202"/>
      <c r="I40" s="204"/>
      <c r="J40" s="58"/>
      <c r="K40" s="48"/>
      <c r="L40" s="49"/>
      <c r="M40" s="49"/>
      <c r="N40" s="49"/>
      <c r="O40" s="50"/>
      <c r="P40" s="51"/>
      <c r="Q40" s="32">
        <f>E40*P40/F40</f>
        <v>0</v>
      </c>
      <c r="S40" s="16"/>
    </row>
    <row r="41" spans="2:20" ht="43.5" customHeight="1" outlineLevel="1" x14ac:dyDescent="0.2">
      <c r="B41" s="25" t="s">
        <v>77</v>
      </c>
      <c r="C41" s="46" t="s">
        <v>9</v>
      </c>
      <c r="D41" s="46" t="s">
        <v>9</v>
      </c>
      <c r="E41" s="47"/>
      <c r="F41" s="60">
        <v>1</v>
      </c>
      <c r="G41" s="59"/>
      <c r="H41" s="202"/>
      <c r="I41" s="204"/>
      <c r="J41" s="58"/>
      <c r="K41" s="48"/>
      <c r="L41" s="49"/>
      <c r="M41" s="49"/>
      <c r="N41" s="49"/>
      <c r="O41" s="50"/>
      <c r="P41" s="51"/>
      <c r="Q41" s="32">
        <f>E41*P41/F41</f>
        <v>0</v>
      </c>
      <c r="S41" s="16"/>
    </row>
    <row r="42" spans="2:20" ht="21.75" customHeight="1" outlineLevel="1" x14ac:dyDescent="0.2">
      <c r="B42" s="121" t="s">
        <v>95</v>
      </c>
      <c r="C42" s="122"/>
      <c r="D42" s="122"/>
      <c r="E42" s="122"/>
      <c r="F42" s="122"/>
      <c r="G42" s="122"/>
      <c r="H42" s="122"/>
      <c r="I42" s="122"/>
      <c r="J42" s="122"/>
      <c r="K42" s="122"/>
      <c r="L42" s="122"/>
      <c r="M42" s="122"/>
      <c r="N42" s="122"/>
      <c r="O42" s="122"/>
      <c r="P42" s="122"/>
      <c r="Q42" s="143"/>
      <c r="S42" s="16"/>
    </row>
    <row r="43" spans="2:20" ht="43.5" customHeight="1" outlineLevel="1" x14ac:dyDescent="0.2">
      <c r="B43" s="105" t="s">
        <v>97</v>
      </c>
      <c r="C43" s="106"/>
      <c r="D43" s="47">
        <v>1</v>
      </c>
      <c r="E43" s="105" t="s">
        <v>98</v>
      </c>
      <c r="F43" s="106"/>
      <c r="G43" s="47"/>
      <c r="H43" s="105" t="s">
        <v>101</v>
      </c>
      <c r="I43" s="106"/>
      <c r="J43" s="198"/>
      <c r="K43" s="199"/>
      <c r="L43" s="25" t="s">
        <v>103</v>
      </c>
      <c r="M43" s="34">
        <f>SUM(O39:O41)+(M54*D43)</f>
        <v>1.5599999999999998</v>
      </c>
      <c r="N43" s="25" t="s">
        <v>105</v>
      </c>
      <c r="O43" s="32">
        <f>SUM(Q39:Q41)+(O54*D43)</f>
        <v>2.0599999999999996</v>
      </c>
      <c r="P43" s="25" t="s">
        <v>107</v>
      </c>
      <c r="Q43" s="32">
        <f>O43/(D54*D43)</f>
        <v>2.0599999999999997E-2</v>
      </c>
      <c r="S43" s="16"/>
    </row>
    <row r="44" spans="2:20" ht="43.5" customHeight="1" outlineLevel="1" x14ac:dyDescent="0.2">
      <c r="B44" s="105" t="s">
        <v>23</v>
      </c>
      <c r="C44" s="106"/>
      <c r="D44" s="200" t="s">
        <v>9</v>
      </c>
      <c r="E44" s="201"/>
      <c r="F44" s="25" t="s">
        <v>24</v>
      </c>
      <c r="G44" s="202"/>
      <c r="H44" s="203"/>
      <c r="I44" s="203"/>
      <c r="J44" s="203"/>
      <c r="K44" s="203"/>
      <c r="L44" s="203"/>
      <c r="M44" s="203"/>
      <c r="N44" s="203"/>
      <c r="O44" s="203"/>
      <c r="P44" s="203"/>
      <c r="Q44" s="204"/>
      <c r="S44" s="15"/>
    </row>
    <row r="45" spans="2:20" ht="15" customHeight="1" x14ac:dyDescent="0.2"/>
    <row r="46" spans="2:20" ht="21.75" customHeight="1" x14ac:dyDescent="0.2">
      <c r="B46" s="95" t="s">
        <v>61</v>
      </c>
      <c r="C46" s="96"/>
      <c r="D46" s="96"/>
      <c r="E46" s="96"/>
      <c r="F46" s="96"/>
      <c r="G46" s="96"/>
      <c r="H46" s="96"/>
      <c r="I46" s="96"/>
      <c r="J46" s="96"/>
      <c r="K46" s="96"/>
      <c r="L46" s="96"/>
      <c r="M46" s="96"/>
      <c r="N46" s="96"/>
      <c r="O46" s="96"/>
      <c r="P46" s="96"/>
      <c r="Q46" s="96"/>
    </row>
    <row r="47" spans="2:20" ht="33.75" customHeight="1" x14ac:dyDescent="0.2">
      <c r="B47" s="26"/>
      <c r="C47" s="25" t="s">
        <v>17</v>
      </c>
      <c r="D47" s="25" t="s">
        <v>18</v>
      </c>
      <c r="E47" s="25" t="s">
        <v>112</v>
      </c>
      <c r="F47" s="25" t="s">
        <v>169</v>
      </c>
      <c r="G47" s="25" t="s">
        <v>62</v>
      </c>
      <c r="H47" s="105" t="s">
        <v>63</v>
      </c>
      <c r="I47" s="106"/>
      <c r="J47" s="38" t="s">
        <v>64</v>
      </c>
      <c r="K47" s="25" t="s">
        <v>179</v>
      </c>
      <c r="L47" s="25" t="s">
        <v>19</v>
      </c>
      <c r="M47" s="25" t="s">
        <v>20</v>
      </c>
      <c r="N47" s="25" t="s">
        <v>21</v>
      </c>
      <c r="O47" s="25" t="s">
        <v>22</v>
      </c>
      <c r="P47" s="25" t="s">
        <v>72</v>
      </c>
      <c r="Q47" s="25" t="s">
        <v>73</v>
      </c>
      <c r="S47" s="13" t="s">
        <v>74</v>
      </c>
      <c r="T47" s="2"/>
    </row>
    <row r="48" spans="2:20" ht="43.5" customHeight="1" x14ac:dyDescent="0.2">
      <c r="B48" s="25" t="s">
        <v>76</v>
      </c>
      <c r="C48" s="46" t="s">
        <v>28</v>
      </c>
      <c r="D48" s="46" t="s">
        <v>29</v>
      </c>
      <c r="E48" s="47">
        <v>1</v>
      </c>
      <c r="F48" s="60">
        <v>1</v>
      </c>
      <c r="G48" s="59"/>
      <c r="H48" s="202" t="s">
        <v>149</v>
      </c>
      <c r="I48" s="204"/>
      <c r="J48" s="58" t="s">
        <v>148</v>
      </c>
      <c r="K48" s="48" t="s">
        <v>185</v>
      </c>
      <c r="L48" s="49">
        <v>400</v>
      </c>
      <c r="M48" s="49">
        <v>300</v>
      </c>
      <c r="N48" s="49">
        <v>200</v>
      </c>
      <c r="O48" s="50">
        <v>0.3</v>
      </c>
      <c r="P48" s="51">
        <v>1.2</v>
      </c>
      <c r="Q48" s="32">
        <f>E48*P48/F48</f>
        <v>1.2</v>
      </c>
      <c r="S48" s="14"/>
      <c r="T48" s="2"/>
    </row>
    <row r="49" spans="2:20" ht="43.5" customHeight="1" x14ac:dyDescent="0.2">
      <c r="B49" s="25" t="s">
        <v>76</v>
      </c>
      <c r="C49" s="46" t="s">
        <v>28</v>
      </c>
      <c r="D49" s="46" t="s">
        <v>29</v>
      </c>
      <c r="E49" s="47">
        <v>1</v>
      </c>
      <c r="F49" s="60">
        <v>1</v>
      </c>
      <c r="G49" s="59"/>
      <c r="H49" s="202" t="s">
        <v>150</v>
      </c>
      <c r="I49" s="204"/>
      <c r="J49" s="58" t="s">
        <v>148</v>
      </c>
      <c r="K49" s="48" t="s">
        <v>185</v>
      </c>
      <c r="L49" s="49">
        <v>400</v>
      </c>
      <c r="M49" s="49">
        <v>300</v>
      </c>
      <c r="N49" s="49">
        <v>20</v>
      </c>
      <c r="O49" s="50">
        <v>0.1</v>
      </c>
      <c r="P49" s="51">
        <v>0.45</v>
      </c>
      <c r="Q49" s="32">
        <f>E49*P49/F49</f>
        <v>0.45</v>
      </c>
      <c r="S49" s="14"/>
      <c r="T49" s="2"/>
    </row>
    <row r="50" spans="2:20" ht="43.5" customHeight="1" x14ac:dyDescent="0.2">
      <c r="B50" s="25" t="s">
        <v>76</v>
      </c>
      <c r="C50" s="46" t="s">
        <v>28</v>
      </c>
      <c r="D50" s="46" t="s">
        <v>29</v>
      </c>
      <c r="E50" s="47">
        <v>4</v>
      </c>
      <c r="F50" s="60">
        <v>1</v>
      </c>
      <c r="G50" s="59"/>
      <c r="H50" s="202" t="s">
        <v>151</v>
      </c>
      <c r="I50" s="204"/>
      <c r="J50" s="58" t="s">
        <v>148</v>
      </c>
      <c r="K50" s="48" t="s">
        <v>186</v>
      </c>
      <c r="L50" s="49">
        <v>400</v>
      </c>
      <c r="M50" s="49">
        <v>300</v>
      </c>
      <c r="N50" s="49">
        <v>3</v>
      </c>
      <c r="O50" s="50">
        <v>0.05</v>
      </c>
      <c r="P50" s="51">
        <v>0.09</v>
      </c>
      <c r="Q50" s="32">
        <f>E50*P50/F50</f>
        <v>0.36</v>
      </c>
      <c r="S50" s="14"/>
      <c r="T50" s="2"/>
    </row>
    <row r="51" spans="2:20" ht="43.5" customHeight="1" x14ac:dyDescent="0.2">
      <c r="B51" s="25" t="s">
        <v>76</v>
      </c>
      <c r="C51" s="46" t="s">
        <v>28</v>
      </c>
      <c r="D51" s="46" t="s">
        <v>29</v>
      </c>
      <c r="E51" s="47">
        <v>1</v>
      </c>
      <c r="F51" s="60">
        <v>1</v>
      </c>
      <c r="G51" s="59"/>
      <c r="H51" s="202" t="s">
        <v>152</v>
      </c>
      <c r="I51" s="204"/>
      <c r="J51" s="58" t="s">
        <v>153</v>
      </c>
      <c r="K51" s="48" t="s">
        <v>184</v>
      </c>
      <c r="L51" s="49">
        <v>400</v>
      </c>
      <c r="M51" s="49">
        <v>300</v>
      </c>
      <c r="N51" s="49">
        <v>200</v>
      </c>
      <c r="O51" s="50">
        <v>0.01</v>
      </c>
      <c r="P51" s="51">
        <v>0.05</v>
      </c>
      <c r="Q51" s="32">
        <f>E51*P51/F51</f>
        <v>0.05</v>
      </c>
      <c r="S51" s="14"/>
      <c r="T51" s="2"/>
    </row>
    <row r="52" spans="2:20" ht="43.5" customHeight="1" x14ac:dyDescent="0.2">
      <c r="B52" s="25" t="s">
        <v>77</v>
      </c>
      <c r="C52" s="46" t="s">
        <v>9</v>
      </c>
      <c r="D52" s="46" t="s">
        <v>9</v>
      </c>
      <c r="E52" s="47"/>
      <c r="F52" s="60">
        <v>1</v>
      </c>
      <c r="G52" s="59"/>
      <c r="H52" s="202"/>
      <c r="I52" s="204"/>
      <c r="J52" s="58"/>
      <c r="K52" s="48"/>
      <c r="L52" s="49"/>
      <c r="M52" s="49"/>
      <c r="N52" s="49"/>
      <c r="O52" s="50"/>
      <c r="P52" s="51"/>
      <c r="Q52" s="32">
        <f>E52*P52/F52</f>
        <v>0</v>
      </c>
      <c r="S52" s="14"/>
      <c r="T52" s="2"/>
    </row>
    <row r="53" spans="2:20" ht="21.75" customHeight="1" x14ac:dyDescent="0.2">
      <c r="B53" s="121" t="s">
        <v>85</v>
      </c>
      <c r="C53" s="122"/>
      <c r="D53" s="122"/>
      <c r="E53" s="122"/>
      <c r="F53" s="122"/>
      <c r="G53" s="122"/>
      <c r="H53" s="122"/>
      <c r="I53" s="122"/>
      <c r="J53" s="122"/>
      <c r="K53" s="122"/>
      <c r="L53" s="122"/>
      <c r="M53" s="122"/>
      <c r="N53" s="122"/>
      <c r="O53" s="122"/>
      <c r="P53" s="122"/>
      <c r="Q53" s="143"/>
      <c r="S53" s="14"/>
      <c r="T53" s="2"/>
    </row>
    <row r="54" spans="2:20" ht="43.5" customHeight="1" x14ac:dyDescent="0.2">
      <c r="B54" s="105" t="s">
        <v>113</v>
      </c>
      <c r="C54" s="138"/>
      <c r="D54" s="47">
        <v>100</v>
      </c>
      <c r="E54" s="105" t="s">
        <v>83</v>
      </c>
      <c r="F54" s="106"/>
      <c r="G54" s="47">
        <v>8</v>
      </c>
      <c r="H54" s="109" t="s">
        <v>86</v>
      </c>
      <c r="I54" s="110"/>
      <c r="J54" s="198" t="s">
        <v>154</v>
      </c>
      <c r="K54" s="199"/>
      <c r="L54" s="25" t="s">
        <v>89</v>
      </c>
      <c r="M54" s="34">
        <f>SUM(O48:O52)+(D54*D16)</f>
        <v>1.5599999999999998</v>
      </c>
      <c r="N54" s="25" t="s">
        <v>84</v>
      </c>
      <c r="O54" s="32">
        <f>SUM(Q48:Q52)</f>
        <v>2.0599999999999996</v>
      </c>
      <c r="P54" s="25" t="s">
        <v>90</v>
      </c>
      <c r="Q54" s="32">
        <f>O54/D54</f>
        <v>2.0599999999999997E-2</v>
      </c>
      <c r="S54" s="14"/>
      <c r="T54" s="2"/>
    </row>
    <row r="55" spans="2:20" ht="43.5" customHeight="1" x14ac:dyDescent="0.2">
      <c r="B55" s="105" t="s">
        <v>23</v>
      </c>
      <c r="C55" s="106"/>
      <c r="D55" s="200" t="s">
        <v>43</v>
      </c>
      <c r="E55" s="201"/>
      <c r="F55" s="25" t="s">
        <v>24</v>
      </c>
      <c r="G55" s="202" t="s">
        <v>155</v>
      </c>
      <c r="H55" s="203"/>
      <c r="I55" s="203"/>
      <c r="J55" s="203"/>
      <c r="K55" s="203"/>
      <c r="L55" s="203"/>
      <c r="M55" s="203"/>
      <c r="N55" s="203"/>
      <c r="O55" s="203"/>
      <c r="P55" s="203"/>
      <c r="Q55" s="203"/>
      <c r="R55" s="16"/>
      <c r="S55" s="15"/>
      <c r="T55" s="2"/>
    </row>
    <row r="56" spans="2:20" ht="15" customHeight="1" x14ac:dyDescent="0.2"/>
    <row r="57" spans="2:20" ht="15" customHeight="1" x14ac:dyDescent="0.2"/>
    <row r="58" spans="2:20" ht="22.5" customHeight="1" x14ac:dyDescent="0.2">
      <c r="B58" s="127" t="s">
        <v>29</v>
      </c>
      <c r="C58" s="128"/>
      <c r="D58" s="128"/>
      <c r="E58" s="128"/>
      <c r="F58" s="128"/>
      <c r="G58" s="128"/>
      <c r="H58" s="129"/>
      <c r="K58" s="127" t="s">
        <v>91</v>
      </c>
      <c r="L58" s="128"/>
      <c r="M58" s="128"/>
      <c r="N58" s="128"/>
      <c r="O58" s="128"/>
      <c r="P58" s="128"/>
      <c r="Q58" s="129"/>
    </row>
    <row r="59" spans="2:20" ht="16.5" customHeight="1" x14ac:dyDescent="0.2">
      <c r="B59" s="130" t="s">
        <v>114</v>
      </c>
      <c r="C59" s="130"/>
      <c r="D59" s="193"/>
      <c r="E59" s="193"/>
      <c r="F59" s="193"/>
      <c r="G59" s="193"/>
      <c r="H59" s="193"/>
      <c r="K59" s="132" t="s">
        <v>131</v>
      </c>
      <c r="L59" s="133"/>
      <c r="M59" s="4"/>
      <c r="N59" s="27"/>
      <c r="O59" s="27"/>
      <c r="P59" s="27"/>
      <c r="Q59" s="28"/>
    </row>
    <row r="60" spans="2:20" ht="16.5" customHeight="1" x14ac:dyDescent="0.2">
      <c r="B60" s="130"/>
      <c r="C60" s="130"/>
      <c r="D60" s="193"/>
      <c r="E60" s="193"/>
      <c r="F60" s="193"/>
      <c r="G60" s="193"/>
      <c r="H60" s="193"/>
      <c r="K60" s="134"/>
      <c r="L60" s="135"/>
      <c r="M60" s="31"/>
      <c r="N60" s="29"/>
      <c r="O60" s="29"/>
      <c r="P60" s="29"/>
      <c r="Q60" s="30"/>
    </row>
    <row r="61" spans="2:20" ht="16.5" customHeight="1" x14ac:dyDescent="0.2">
      <c r="B61" s="130"/>
      <c r="C61" s="130"/>
      <c r="D61" s="193"/>
      <c r="E61" s="193"/>
      <c r="F61" s="193"/>
      <c r="G61" s="193"/>
      <c r="H61" s="193"/>
      <c r="K61" s="134"/>
      <c r="L61" s="135"/>
      <c r="M61" s="29"/>
      <c r="O61" s="29"/>
      <c r="P61" s="29"/>
      <c r="Q61" s="30"/>
    </row>
    <row r="62" spans="2:20" ht="16.5" customHeight="1" x14ac:dyDescent="0.2">
      <c r="B62" s="130"/>
      <c r="C62" s="130"/>
      <c r="D62" s="193"/>
      <c r="E62" s="193"/>
      <c r="F62" s="193"/>
      <c r="G62" s="193"/>
      <c r="H62" s="193"/>
      <c r="K62" s="136"/>
      <c r="L62" s="137"/>
      <c r="M62" s="194" t="s">
        <v>129</v>
      </c>
      <c r="N62" s="195"/>
      <c r="O62" s="196" t="s">
        <v>146</v>
      </c>
      <c r="P62" s="196"/>
      <c r="Q62" s="197"/>
    </row>
    <row r="63" spans="2:20" ht="16.5" customHeight="1" x14ac:dyDescent="0.2">
      <c r="B63" s="130" t="s">
        <v>115</v>
      </c>
      <c r="C63" s="130"/>
      <c r="D63" s="193"/>
      <c r="E63" s="193"/>
      <c r="F63" s="193"/>
      <c r="G63" s="193"/>
      <c r="H63" s="193"/>
      <c r="K63" s="132" t="s">
        <v>130</v>
      </c>
      <c r="L63" s="133"/>
      <c r="M63" s="4"/>
      <c r="N63" s="27"/>
      <c r="O63" s="27"/>
      <c r="P63" s="27"/>
      <c r="Q63" s="28"/>
    </row>
    <row r="64" spans="2:20" ht="16.5" customHeight="1" x14ac:dyDescent="0.2">
      <c r="B64" s="130"/>
      <c r="C64" s="130"/>
      <c r="D64" s="193"/>
      <c r="E64" s="193"/>
      <c r="F64" s="193"/>
      <c r="G64" s="193"/>
      <c r="H64" s="193"/>
      <c r="K64" s="134"/>
      <c r="L64" s="135"/>
      <c r="M64" s="31"/>
      <c r="N64" s="29"/>
      <c r="O64" s="29"/>
      <c r="P64" s="29"/>
      <c r="Q64" s="30"/>
    </row>
    <row r="65" spans="2:17" ht="16.5" customHeight="1" x14ac:dyDescent="0.2">
      <c r="B65" s="130"/>
      <c r="C65" s="130"/>
      <c r="D65" s="193"/>
      <c r="E65" s="193"/>
      <c r="F65" s="193"/>
      <c r="G65" s="193"/>
      <c r="H65" s="193"/>
      <c r="K65" s="134"/>
      <c r="L65" s="135"/>
      <c r="M65" s="29"/>
      <c r="O65" s="29"/>
      <c r="P65" s="29"/>
      <c r="Q65" s="30"/>
    </row>
    <row r="66" spans="2:17" ht="16.5" customHeight="1" x14ac:dyDescent="0.2">
      <c r="B66" s="130"/>
      <c r="C66" s="130"/>
      <c r="D66" s="193"/>
      <c r="E66" s="193"/>
      <c r="F66" s="193"/>
      <c r="G66" s="193"/>
      <c r="H66" s="193"/>
      <c r="K66" s="136"/>
      <c r="L66" s="137"/>
      <c r="M66" s="194" t="s">
        <v>129</v>
      </c>
      <c r="N66" s="195"/>
      <c r="O66" s="196" t="s">
        <v>147</v>
      </c>
      <c r="P66" s="196"/>
      <c r="Q66" s="197"/>
    </row>
  </sheetData>
  <sheetProtection algorithmName="SHA-512" hashValue="/H3Kj0/xpGgjnc6H7aSd47AP0D+WB9rKwYDmNdw/bJ8JtIKXkrCxPcJ7CREJzgIt4Cp/CjKne3k0a9m0CEkOkA==" saltValue="m8nWgRNSdsbXnY3VwsD78A==" spinCount="100000" sheet="1" objects="1" scenarios="1"/>
  <mergeCells count="113">
    <mergeCell ref="B8:C8"/>
    <mergeCell ref="D8:E8"/>
    <mergeCell ref="G8:H8"/>
    <mergeCell ref="J8:L8"/>
    <mergeCell ref="M8:N8"/>
    <mergeCell ref="P8:Q8"/>
    <mergeCell ref="B1:I3"/>
    <mergeCell ref="J3:J4"/>
    <mergeCell ref="K3:K4"/>
    <mergeCell ref="B6:H6"/>
    <mergeCell ref="J6:Q6"/>
    <mergeCell ref="B7:C7"/>
    <mergeCell ref="D7:E7"/>
    <mergeCell ref="G7:H7"/>
    <mergeCell ref="J7:L7"/>
    <mergeCell ref="P7:Q7"/>
    <mergeCell ref="N2:O2"/>
    <mergeCell ref="N3:O3"/>
    <mergeCell ref="B13:H13"/>
    <mergeCell ref="J13:Q13"/>
    <mergeCell ref="B14:C14"/>
    <mergeCell ref="D14:E14"/>
    <mergeCell ref="G14:H14"/>
    <mergeCell ref="J14:K14"/>
    <mergeCell ref="L14:N14"/>
    <mergeCell ref="P14:Q14"/>
    <mergeCell ref="B9:C11"/>
    <mergeCell ref="D9:E11"/>
    <mergeCell ref="G9:H9"/>
    <mergeCell ref="J9:K11"/>
    <mergeCell ref="L9:N11"/>
    <mergeCell ref="P9:Q9"/>
    <mergeCell ref="G10:H10"/>
    <mergeCell ref="P10:Q10"/>
    <mergeCell ref="G11:H11"/>
    <mergeCell ref="P11:Q11"/>
    <mergeCell ref="B18:Q18"/>
    <mergeCell ref="H19:I19"/>
    <mergeCell ref="H20:I20"/>
    <mergeCell ref="H21:I21"/>
    <mergeCell ref="H23:I23"/>
    <mergeCell ref="B24:Q24"/>
    <mergeCell ref="B15:C15"/>
    <mergeCell ref="D15:E15"/>
    <mergeCell ref="G15:H15"/>
    <mergeCell ref="J15:K16"/>
    <mergeCell ref="P15:Q15"/>
    <mergeCell ref="B16:C16"/>
    <mergeCell ref="E16:F16"/>
    <mergeCell ref="G16:H16"/>
    <mergeCell ref="P16:Q16"/>
    <mergeCell ref="O26:Q26"/>
    <mergeCell ref="B28:Q28"/>
    <mergeCell ref="H29:I29"/>
    <mergeCell ref="H30:I30"/>
    <mergeCell ref="H31:I31"/>
    <mergeCell ref="H32:I32"/>
    <mergeCell ref="B25:C25"/>
    <mergeCell ref="E25:F25"/>
    <mergeCell ref="H25:I25"/>
    <mergeCell ref="J25:K25"/>
    <mergeCell ref="B26:C26"/>
    <mergeCell ref="D26:E26"/>
    <mergeCell ref="G26:N26"/>
    <mergeCell ref="B37:Q37"/>
    <mergeCell ref="H38:I38"/>
    <mergeCell ref="H39:I39"/>
    <mergeCell ref="H40:I40"/>
    <mergeCell ref="H41:I41"/>
    <mergeCell ref="B42:Q42"/>
    <mergeCell ref="B33:Q33"/>
    <mergeCell ref="B34:C34"/>
    <mergeCell ref="E34:F34"/>
    <mergeCell ref="H34:I34"/>
    <mergeCell ref="J34:K34"/>
    <mergeCell ref="B35:C35"/>
    <mergeCell ref="D35:E35"/>
    <mergeCell ref="G35:Q35"/>
    <mergeCell ref="H48:I48"/>
    <mergeCell ref="H49:I49"/>
    <mergeCell ref="H52:I52"/>
    <mergeCell ref="B53:Q53"/>
    <mergeCell ref="B43:C43"/>
    <mergeCell ref="E43:F43"/>
    <mergeCell ref="H43:I43"/>
    <mergeCell ref="J43:K43"/>
    <mergeCell ref="B44:C44"/>
    <mergeCell ref="D44:E44"/>
    <mergeCell ref="G44:Q44"/>
    <mergeCell ref="B63:C66"/>
    <mergeCell ref="D63:H66"/>
    <mergeCell ref="K63:L66"/>
    <mergeCell ref="M66:N66"/>
    <mergeCell ref="O66:Q66"/>
    <mergeCell ref="H22:I22"/>
    <mergeCell ref="H50:I50"/>
    <mergeCell ref="H51:I51"/>
    <mergeCell ref="B58:H58"/>
    <mergeCell ref="K58:Q58"/>
    <mergeCell ref="B59:C62"/>
    <mergeCell ref="D59:H62"/>
    <mergeCell ref="K59:L62"/>
    <mergeCell ref="M62:N62"/>
    <mergeCell ref="O62:Q62"/>
    <mergeCell ref="B54:C54"/>
    <mergeCell ref="E54:F54"/>
    <mergeCell ref="H54:I54"/>
    <mergeCell ref="J54:K54"/>
    <mergeCell ref="B55:C55"/>
    <mergeCell ref="D55:E55"/>
    <mergeCell ref="G55:Q55"/>
    <mergeCell ref="B46:Q46"/>
    <mergeCell ref="H47:I47"/>
  </mergeCells>
  <dataValidations count="6">
    <dataValidation type="list" allowBlank="1" showInputMessage="1" showErrorMessage="1" sqref="K3" xr:uid="{7E0286BD-6582-4B40-86FA-73D69254581F}">
      <formula1>Currency</formula1>
    </dataValidation>
    <dataValidation type="list" allowBlank="1" showInputMessage="1" showErrorMessage="1" sqref="L14" xr:uid="{D0AA5385-FD28-4DA2-AB4E-143455B6FECC}">
      <formula1>Stack_Factor</formula1>
    </dataValidation>
    <dataValidation type="list" allowBlank="1" showInputMessage="1" showErrorMessage="1" sqref="D20:D23 D39:D41 D30:D32 D48:D52" xr:uid="{11E6EE67-B696-4E17-9589-D00809323330}">
      <formula1>Ownership</formula1>
    </dataValidation>
    <dataValidation type="list" allowBlank="1" showInputMessage="1" showErrorMessage="1" sqref="C30:C32 C39:C41 C20:C23 C48:C52" xr:uid="{9587E43E-0A0B-4F70-9C3F-ACFA5BC76BD9}">
      <formula1>Type</formula1>
    </dataValidation>
    <dataValidation type="list" allowBlank="1" showInputMessage="1" showErrorMessage="1" sqref="D26 D55 D35 D44" xr:uid="{702A8DE6-47D7-4411-A662-714F6EF6A341}">
      <formula1>Special_Requirements</formula1>
    </dataValidation>
    <dataValidation type="list" allowBlank="1" showInputMessage="1" showErrorMessage="1" sqref="M7" xr:uid="{BA26730B-3668-4B2B-93B0-2A9EBF780DF8}">
      <formula1>Plant</formula1>
    </dataValidation>
  </dataValidations>
  <pageMargins left="0.7" right="0.7" top="0.78740157499999996" bottom="0.78740157499999996" header="0.3" footer="0.3"/>
  <pageSetup paperSize="9" orientation="portrait" r:id="rId1"/>
  <headerFooter>
    <oddHeader>&amp;R&amp;"Calibri"&amp;9&amp;K0000FF MANN+HUMMEL - General&amp;1#_x000D_</oddHead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0481" r:id="rId5" name="Check Box 1">
              <controlPr defaultSize="0" autoFill="0" autoLine="0" autoPict="0">
                <anchor moveWithCells="1">
                  <from>
                    <xdr:col>11</xdr:col>
                    <xdr:colOff>76200</xdr:colOff>
                    <xdr:row>14</xdr:row>
                    <xdr:rowOff>142875</xdr:rowOff>
                  </from>
                  <to>
                    <xdr:col>11</xdr:col>
                    <xdr:colOff>323850</xdr:colOff>
                    <xdr:row>14</xdr:row>
                    <xdr:rowOff>361950</xdr:rowOff>
                  </to>
                </anchor>
              </controlPr>
            </control>
          </mc:Choice>
        </mc:AlternateContent>
        <mc:AlternateContent xmlns:mc="http://schemas.openxmlformats.org/markup-compatibility/2006">
          <mc:Choice Requires="x14">
            <control shapeId="20482" r:id="rId6" name="Check Box 2">
              <controlPr defaultSize="0" autoFill="0" autoLine="0" autoPict="0">
                <anchor moveWithCells="1">
                  <from>
                    <xdr:col>11</xdr:col>
                    <xdr:colOff>66675</xdr:colOff>
                    <xdr:row>15</xdr:row>
                    <xdr:rowOff>114300</xdr:rowOff>
                  </from>
                  <to>
                    <xdr:col>11</xdr:col>
                    <xdr:colOff>314325</xdr:colOff>
                    <xdr:row>15</xdr:row>
                    <xdr:rowOff>342900</xdr:rowOff>
                  </to>
                </anchor>
              </controlPr>
            </control>
          </mc:Choice>
        </mc:AlternateContent>
        <mc:AlternateContent xmlns:mc="http://schemas.openxmlformats.org/markup-compatibility/2006">
          <mc:Choice Requires="x14">
            <control shapeId="20483" r:id="rId7" name="Check Box 3">
              <controlPr defaultSize="0" autoFill="0" autoLine="0" autoPict="0">
                <anchor moveWithCells="1">
                  <from>
                    <xdr:col>12</xdr:col>
                    <xdr:colOff>66675</xdr:colOff>
                    <xdr:row>14</xdr:row>
                    <xdr:rowOff>133350</xdr:rowOff>
                  </from>
                  <to>
                    <xdr:col>12</xdr:col>
                    <xdr:colOff>314325</xdr:colOff>
                    <xdr:row>14</xdr:row>
                    <xdr:rowOff>342900</xdr:rowOff>
                  </to>
                </anchor>
              </controlPr>
            </control>
          </mc:Choice>
        </mc:AlternateContent>
        <mc:AlternateContent xmlns:mc="http://schemas.openxmlformats.org/markup-compatibility/2006">
          <mc:Choice Requires="x14">
            <control shapeId="20484" r:id="rId8" name="Check Box 4">
              <controlPr defaultSize="0" autoFill="0" autoLine="0" autoPict="0">
                <anchor moveWithCells="1">
                  <from>
                    <xdr:col>12</xdr:col>
                    <xdr:colOff>57150</xdr:colOff>
                    <xdr:row>15</xdr:row>
                    <xdr:rowOff>123825</xdr:rowOff>
                  </from>
                  <to>
                    <xdr:col>12</xdr:col>
                    <xdr:colOff>304800</xdr:colOff>
                    <xdr:row>15</xdr:row>
                    <xdr:rowOff>342900</xdr:rowOff>
                  </to>
                </anchor>
              </controlPr>
            </control>
          </mc:Choice>
        </mc:AlternateContent>
        <mc:AlternateContent xmlns:mc="http://schemas.openxmlformats.org/markup-compatibility/2006">
          <mc:Choice Requires="x14">
            <control shapeId="20485" r:id="rId9" name="Check Box 5">
              <controlPr defaultSize="0" autoFill="0" autoLine="0" autoPict="0">
                <anchor moveWithCells="1">
                  <from>
                    <xdr:col>13</xdr:col>
                    <xdr:colOff>38100</xdr:colOff>
                    <xdr:row>14</xdr:row>
                    <xdr:rowOff>142875</xdr:rowOff>
                  </from>
                  <to>
                    <xdr:col>13</xdr:col>
                    <xdr:colOff>295275</xdr:colOff>
                    <xdr:row>14</xdr:row>
                    <xdr:rowOff>361950</xdr:rowOff>
                  </to>
                </anchor>
              </controlPr>
            </control>
          </mc:Choice>
        </mc:AlternateContent>
        <mc:AlternateContent xmlns:mc="http://schemas.openxmlformats.org/markup-compatibility/2006">
          <mc:Choice Requires="x14">
            <control shapeId="20486" r:id="rId10" name="Check Box 6">
              <controlPr defaultSize="0" autoFill="0" autoLine="0" autoPict="0">
                <anchor moveWithCells="1">
                  <from>
                    <xdr:col>13</xdr:col>
                    <xdr:colOff>38100</xdr:colOff>
                    <xdr:row>15</xdr:row>
                    <xdr:rowOff>114300</xdr:rowOff>
                  </from>
                  <to>
                    <xdr:col>13</xdr:col>
                    <xdr:colOff>295275</xdr:colOff>
                    <xdr:row>15</xdr:row>
                    <xdr:rowOff>342900</xdr:rowOff>
                  </to>
                </anchor>
              </controlPr>
            </control>
          </mc:Choice>
        </mc:AlternateContent>
        <mc:AlternateContent xmlns:mc="http://schemas.openxmlformats.org/markup-compatibility/2006">
          <mc:Choice Requires="x14">
            <control shapeId="20487" r:id="rId11" name="Check Box 7">
              <controlPr defaultSize="0" autoFill="0" autoLine="0" autoPict="0">
                <anchor moveWithCells="1">
                  <from>
                    <xdr:col>16</xdr:col>
                    <xdr:colOff>485775</xdr:colOff>
                    <xdr:row>25</xdr:row>
                    <xdr:rowOff>152400</xdr:rowOff>
                  </from>
                  <to>
                    <xdr:col>16</xdr:col>
                    <xdr:colOff>723900</xdr:colOff>
                    <xdr:row>25</xdr:row>
                    <xdr:rowOff>381000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34531-2E55-4834-9BC4-41FEBD06DDFC}">
  <dimension ref="A2:N55"/>
  <sheetViews>
    <sheetView topLeftCell="C1" workbookViewId="0">
      <pane ySplit="2" topLeftCell="A3" activePane="bottomLeft" state="frozen"/>
      <selection pane="bottomLeft" activeCell="J60" sqref="J60"/>
    </sheetView>
  </sheetViews>
  <sheetFormatPr baseColWidth="10" defaultColWidth="11.42578125" defaultRowHeight="15" x14ac:dyDescent="0.25"/>
  <cols>
    <col min="2" max="2" width="16.42578125" bestFit="1" customWidth="1"/>
    <col min="3" max="3" width="15.5703125" customWidth="1"/>
    <col min="4" max="4" width="24" bestFit="1" customWidth="1"/>
    <col min="6" max="7" width="11.85546875" customWidth="1"/>
    <col min="8" max="8" width="30.85546875" bestFit="1" customWidth="1"/>
    <col min="9" max="9" width="12.85546875" bestFit="1" customWidth="1"/>
    <col min="10" max="10" width="105.7109375" bestFit="1" customWidth="1"/>
    <col min="11" max="11" width="15.28515625" bestFit="1" customWidth="1"/>
    <col min="12" max="12" width="13.7109375" bestFit="1" customWidth="1"/>
    <col min="13" max="13" width="27.85546875" bestFit="1" customWidth="1"/>
    <col min="14" max="14" width="75.28515625" bestFit="1" customWidth="1"/>
  </cols>
  <sheetData>
    <row r="2" spans="1:14" s="7" customFormat="1" x14ac:dyDescent="0.25">
      <c r="A2" s="7" t="s">
        <v>39</v>
      </c>
      <c r="B2" s="7" t="s">
        <v>40</v>
      </c>
      <c r="C2" s="7" t="s">
        <v>41</v>
      </c>
      <c r="D2" s="7" t="s">
        <v>23</v>
      </c>
      <c r="E2" s="7" t="s">
        <v>17</v>
      </c>
      <c r="F2" s="7" t="s">
        <v>18</v>
      </c>
      <c r="G2" s="7" t="s">
        <v>67</v>
      </c>
      <c r="H2" s="7" t="s">
        <v>283</v>
      </c>
      <c r="I2" s="7" t="s">
        <v>282</v>
      </c>
      <c r="J2" s="7" t="s">
        <v>4</v>
      </c>
      <c r="K2" s="7" t="s">
        <v>285</v>
      </c>
      <c r="L2" s="7" t="s">
        <v>286</v>
      </c>
      <c r="M2" s="7" t="s">
        <v>287</v>
      </c>
      <c r="N2" s="7" t="s">
        <v>288</v>
      </c>
    </row>
    <row r="3" spans="1:14" ht="45" x14ac:dyDescent="0.25">
      <c r="A3" t="s">
        <v>30</v>
      </c>
      <c r="B3" t="s">
        <v>42</v>
      </c>
      <c r="C3" t="s">
        <v>11</v>
      </c>
      <c r="D3" t="s">
        <v>43</v>
      </c>
      <c r="E3" t="s">
        <v>33</v>
      </c>
      <c r="F3" t="s">
        <v>57</v>
      </c>
      <c r="G3" t="s">
        <v>116</v>
      </c>
      <c r="H3" t="s">
        <v>199</v>
      </c>
      <c r="I3" s="61" t="s">
        <v>188</v>
      </c>
      <c r="J3" s="10" t="str">
        <f>Tabelle72[[#This Row],[Country]]&amp;CHAR(10)&amp;Tabelle72[[#This Row],[Postal Code]]&amp;" "&amp;Tabelle72[[#This Row],[City]]&amp;CHAR(10)&amp;Tabelle72[[#This Row],[Street]]</f>
        <v>Germany
71636 Ludwigsburg
Schwieberdinger Straße 126</v>
      </c>
      <c r="K3" t="s">
        <v>289</v>
      </c>
      <c r="L3" t="s">
        <v>290</v>
      </c>
      <c r="M3" t="s">
        <v>356</v>
      </c>
      <c r="N3" t="s">
        <v>358</v>
      </c>
    </row>
    <row r="4" spans="1:14" ht="45" x14ac:dyDescent="0.25">
      <c r="A4" t="s">
        <v>31</v>
      </c>
      <c r="B4" t="s">
        <v>27</v>
      </c>
      <c r="C4" t="s">
        <v>12</v>
      </c>
      <c r="D4" t="s">
        <v>44</v>
      </c>
      <c r="E4" t="s">
        <v>28</v>
      </c>
      <c r="F4" t="s">
        <v>29</v>
      </c>
      <c r="G4" t="s">
        <v>117</v>
      </c>
      <c r="H4" t="s">
        <v>200</v>
      </c>
      <c r="I4" s="61" t="s">
        <v>189</v>
      </c>
      <c r="J4" s="10" t="str">
        <f>Tabelle72[[#This Row],[Country]]&amp;CHAR(10)&amp;Tabelle72[[#This Row],[Postal Code]]&amp;" "&amp;Tabelle72[[#This Row],[City]]&amp;CHAR(10)&amp;Tabelle72[[#This Row],[Street]]</f>
        <v>Germany
95502 Himmelkron
Kulmbacher Straße 12</v>
      </c>
      <c r="K4" t="s">
        <v>289</v>
      </c>
      <c r="L4" t="s">
        <v>291</v>
      </c>
      <c r="M4" t="s">
        <v>357</v>
      </c>
      <c r="N4" t="s">
        <v>359</v>
      </c>
    </row>
    <row r="5" spans="1:14" ht="45" x14ac:dyDescent="0.25">
      <c r="B5" t="s">
        <v>45</v>
      </c>
      <c r="C5" t="s">
        <v>13</v>
      </c>
      <c r="D5" t="s">
        <v>46</v>
      </c>
      <c r="F5" t="s">
        <v>47</v>
      </c>
      <c r="G5" t="s">
        <v>118</v>
      </c>
      <c r="H5" t="s">
        <v>201</v>
      </c>
      <c r="I5" s="61" t="s">
        <v>190</v>
      </c>
      <c r="J5" s="10" t="str">
        <f>Tabelle72[[#This Row],[Country]]&amp;CHAR(10)&amp;Tabelle72[[#This Row],[Postal Code]]&amp;" "&amp;Tabelle72[[#This Row],[City]]&amp;CHAR(10)&amp;Tabelle72[[#This Row],[Street]]</f>
        <v>Germany
84163 Marklkofen
Kollbacher Str. 31</v>
      </c>
      <c r="K5" t="s">
        <v>289</v>
      </c>
      <c r="L5" t="s">
        <v>292</v>
      </c>
      <c r="M5" t="s">
        <v>361</v>
      </c>
      <c r="N5" t="s">
        <v>360</v>
      </c>
    </row>
    <row r="6" spans="1:14" ht="45" x14ac:dyDescent="0.25">
      <c r="B6" t="s">
        <v>48</v>
      </c>
      <c r="C6" t="s">
        <v>14</v>
      </c>
      <c r="D6" t="s">
        <v>32</v>
      </c>
      <c r="H6" t="s">
        <v>202</v>
      </c>
      <c r="I6" s="61" t="s">
        <v>191</v>
      </c>
      <c r="J6" s="10" t="str">
        <f>Tabelle72[[#This Row],[Country]]&amp;CHAR(10)&amp;Tabelle72[[#This Row],[Postal Code]]&amp;" "&amp;Tabelle72[[#This Row],[City]]&amp;CHAR(10)&amp;Tabelle72[[#This Row],[Street]]</f>
        <v>Germany
84100 Niederaichbach
Luitpoldpark 11</v>
      </c>
      <c r="K6" t="s">
        <v>289</v>
      </c>
      <c r="L6" t="s">
        <v>293</v>
      </c>
      <c r="M6" t="s">
        <v>362</v>
      </c>
      <c r="N6" t="s">
        <v>363</v>
      </c>
    </row>
    <row r="7" spans="1:14" ht="45" x14ac:dyDescent="0.25">
      <c r="B7" t="s">
        <v>49</v>
      </c>
      <c r="C7" t="s">
        <v>50</v>
      </c>
      <c r="D7" t="s">
        <v>51</v>
      </c>
      <c r="G7" t="s">
        <v>122</v>
      </c>
      <c r="H7" t="s">
        <v>395</v>
      </c>
      <c r="I7" s="61" t="s">
        <v>192</v>
      </c>
      <c r="J7" s="10" t="str">
        <f>Tabelle72[[#This Row],[Country]]&amp;CHAR(10)&amp;Tabelle72[[#This Row],[Postal Code]]&amp;" "&amp;Tabelle72[[#This Row],[City]]&amp;CHAR(10)&amp;Tabelle72[[#This Row],[Street]]</f>
        <v>Germany
63303 Dreieich
An d. Trift 75</v>
      </c>
      <c r="K7" t="s">
        <v>289</v>
      </c>
      <c r="L7" t="s">
        <v>294</v>
      </c>
      <c r="M7" t="s">
        <v>364</v>
      </c>
      <c r="N7" t="s">
        <v>365</v>
      </c>
    </row>
    <row r="8" spans="1:14" ht="45" x14ac:dyDescent="0.25">
      <c r="B8" t="s">
        <v>52</v>
      </c>
      <c r="D8" t="s">
        <v>66</v>
      </c>
      <c r="G8" t="s">
        <v>123</v>
      </c>
      <c r="H8" t="s">
        <v>203</v>
      </c>
      <c r="I8" s="61" t="s">
        <v>141</v>
      </c>
      <c r="J8" s="10" t="str">
        <f>Tabelle72[[#This Row],[Country]]&amp;CHAR(10)&amp;Tabelle72[[#This Row],[Postal Code]]&amp;" "&amp;Tabelle72[[#This Row],[City]]&amp;CHAR(10)&amp;Tabelle72[[#This Row],[Street]]</f>
        <v>Germany
67346 Speyer
Brunckstr. 15</v>
      </c>
      <c r="K8" t="s">
        <v>289</v>
      </c>
      <c r="L8" t="s">
        <v>295</v>
      </c>
      <c r="M8" t="s">
        <v>366</v>
      </c>
      <c r="N8" t="s">
        <v>367</v>
      </c>
    </row>
    <row r="9" spans="1:14" ht="45" x14ac:dyDescent="0.25">
      <c r="B9" t="s">
        <v>54</v>
      </c>
      <c r="D9" t="s">
        <v>127</v>
      </c>
      <c r="G9" t="s">
        <v>124</v>
      </c>
      <c r="H9" t="s">
        <v>205</v>
      </c>
      <c r="I9" s="61" t="s">
        <v>204</v>
      </c>
      <c r="J9" s="10" t="str">
        <f>Tabelle72[[#This Row],[Country]]&amp;CHAR(10)&amp;Tabelle72[[#This Row],[Postal Code]]&amp;" "&amp;Tabelle72[[#This Row],[City]]&amp;CHAR(10)&amp;Tabelle72[[#This Row],[Street]]</f>
        <v>Germany
95502 Himmelkron
Kulmbacher Straße 12</v>
      </c>
      <c r="K9" t="s">
        <v>289</v>
      </c>
      <c r="L9" t="s">
        <v>291</v>
      </c>
      <c r="M9" t="s">
        <v>357</v>
      </c>
      <c r="N9" t="s">
        <v>359</v>
      </c>
    </row>
    <row r="10" spans="1:14" ht="45" x14ac:dyDescent="0.25">
      <c r="D10" t="s">
        <v>53</v>
      </c>
      <c r="G10" t="s">
        <v>120</v>
      </c>
      <c r="H10" t="s">
        <v>207</v>
      </c>
      <c r="I10" s="61" t="s">
        <v>206</v>
      </c>
      <c r="J10" s="10" t="str">
        <f>Tabelle72[[#This Row],[Country]]&amp;CHAR(10)&amp;Tabelle72[[#This Row],[Postal Code]]&amp;" "&amp;Tabelle72[[#This Row],[City]]&amp;CHAR(10)&amp;Tabelle72[[#This Row],[Street]]</f>
        <v>United Kingdom
WV10 7HW Wolverhampton
Unit C, Vernon Park, Featherstone</v>
      </c>
      <c r="K10" t="s">
        <v>296</v>
      </c>
      <c r="L10" t="s">
        <v>297</v>
      </c>
      <c r="M10" t="s">
        <v>369</v>
      </c>
      <c r="N10" t="s">
        <v>368</v>
      </c>
    </row>
    <row r="11" spans="1:14" ht="45" x14ac:dyDescent="0.25">
      <c r="G11" t="s">
        <v>125</v>
      </c>
      <c r="H11" t="s">
        <v>208</v>
      </c>
      <c r="I11" s="61" t="s">
        <v>193</v>
      </c>
      <c r="J11" s="10" t="str">
        <f>Tabelle72[[#This Row],[Country]]&amp;CHAR(10)&amp;Tabelle72[[#This Row],[Postal Code]]&amp;" "&amp;Tabelle72[[#This Row],[City]]&amp;CHAR(10)&amp;Tabelle72[[#This Row],[Street]]</f>
        <v>United Kingdom
TA20 1FA Chard Somerset
Units 11-15 Leach Road Chard Business Park</v>
      </c>
      <c r="K11" t="s">
        <v>296</v>
      </c>
      <c r="L11" t="s">
        <v>298</v>
      </c>
      <c r="M11" t="s">
        <v>370</v>
      </c>
      <c r="N11" t="s">
        <v>371</v>
      </c>
    </row>
    <row r="12" spans="1:14" ht="45" x14ac:dyDescent="0.25">
      <c r="G12" t="s">
        <v>119</v>
      </c>
      <c r="H12" t="s">
        <v>210</v>
      </c>
      <c r="I12" s="61" t="s">
        <v>209</v>
      </c>
      <c r="J12" s="10" t="str">
        <f>Tabelle72[[#This Row],[Country]]&amp;CHAR(10)&amp;Tabelle72[[#This Row],[Postal Code]]&amp;" "&amp;Tabelle72[[#This Row],[City]]&amp;CHAR(10)&amp;Tabelle72[[#This Row],[Street]]</f>
        <v>Italy
10135 Turin
Strada Del Drosso 33/8</v>
      </c>
      <c r="K12" t="s">
        <v>299</v>
      </c>
      <c r="L12" t="s">
        <v>300</v>
      </c>
      <c r="M12" t="s">
        <v>373</v>
      </c>
      <c r="N12" t="s">
        <v>372</v>
      </c>
    </row>
    <row r="13" spans="1:14" ht="45" x14ac:dyDescent="0.25">
      <c r="G13" t="s">
        <v>121</v>
      </c>
      <c r="H13" t="s">
        <v>211</v>
      </c>
      <c r="I13" s="61" t="s">
        <v>194</v>
      </c>
      <c r="J13" s="10" t="str">
        <f>Tabelle72[[#This Row],[Country]]&amp;CHAR(10)&amp;Tabelle72[[#This Row],[Postal Code]]&amp;" "&amp;Tabelle72[[#This Row],[City]]&amp;CHAR(10)&amp;Tabelle72[[#This Row],[Street]]</f>
        <v>Mexico
76220 Santiago de Querétaro
Vialidad el Pueblito No. 104 Parque Industrial Querétaro Santa Rosa Jáuregui</v>
      </c>
      <c r="K13" t="s">
        <v>301</v>
      </c>
      <c r="L13" t="s">
        <v>302</v>
      </c>
      <c r="M13" t="s">
        <v>374</v>
      </c>
      <c r="N13" t="s">
        <v>375</v>
      </c>
    </row>
    <row r="14" spans="1:14" ht="45" x14ac:dyDescent="0.25">
      <c r="H14" t="s">
        <v>394</v>
      </c>
      <c r="I14" s="61" t="s">
        <v>195</v>
      </c>
      <c r="J14" s="10" t="str">
        <f>Tabelle72[[#This Row],[Country]]&amp;CHAR(10)&amp;Tabelle72[[#This Row],[Postal Code]]&amp;" "&amp;Tabelle72[[#This Row],[City]]&amp;CHAR(10)&amp;Tabelle72[[#This Row],[Street]]</f>
        <v>USA
49002-9706 Portage, MI
6400 South Sprinkle Road</v>
      </c>
      <c r="K14" t="s">
        <v>303</v>
      </c>
      <c r="L14" t="s">
        <v>378</v>
      </c>
      <c r="M14" t="s">
        <v>377</v>
      </c>
      <c r="N14" t="s">
        <v>376</v>
      </c>
    </row>
    <row r="15" spans="1:14" ht="45" x14ac:dyDescent="0.25">
      <c r="H15" t="s">
        <v>212</v>
      </c>
      <c r="I15" s="61" t="s">
        <v>196</v>
      </c>
      <c r="J15" s="10" t="str">
        <f>Tabelle72[[#This Row],[Country]]&amp;CHAR(10)&amp;Tabelle72[[#This Row],[Postal Code]]&amp;" "&amp;Tabelle72[[#This Row],[City]]&amp;CHAR(10)&amp;Tabelle72[[#This Row],[Street]]</f>
        <v>USA
37327 Dunlap, TN
260 Resource Road</v>
      </c>
      <c r="K15" t="s">
        <v>303</v>
      </c>
      <c r="L15" t="s">
        <v>304</v>
      </c>
      <c r="M15" t="s">
        <v>380</v>
      </c>
      <c r="N15" t="s">
        <v>379</v>
      </c>
    </row>
    <row r="16" spans="1:14" ht="45" x14ac:dyDescent="0.25">
      <c r="H16" t="s">
        <v>213</v>
      </c>
      <c r="I16" s="61" t="s">
        <v>197</v>
      </c>
      <c r="J16" s="10" t="str">
        <f>Tabelle72[[#This Row],[Country]]&amp;CHAR(10)&amp;Tabelle72[[#This Row],[Postal Code]]&amp;" "&amp;Tabelle72[[#This Row],[City]]&amp;CHAR(10)&amp;Tabelle72[[#This Row],[Street]]</f>
        <v>USA
28306 Fayetteville, NC
3200 Natal Street</v>
      </c>
      <c r="K16" t="s">
        <v>303</v>
      </c>
      <c r="L16" t="s">
        <v>305</v>
      </c>
      <c r="M16" t="s">
        <v>381</v>
      </c>
      <c r="N16" t="s">
        <v>382</v>
      </c>
    </row>
    <row r="17" spans="8:14" ht="45" x14ac:dyDescent="0.25">
      <c r="H17" t="s">
        <v>214</v>
      </c>
      <c r="I17" s="61" t="s">
        <v>198</v>
      </c>
      <c r="J17" s="10" t="str">
        <f>Tabelle72[[#This Row],[Country]]&amp;CHAR(10)&amp;Tabelle72[[#This Row],[Postal Code]]&amp;" "&amp;Tabelle72[[#This Row],[City]]&amp;CHAR(10)&amp;Tabelle72[[#This Row],[Street]]</f>
        <v>USA
28052 Gastonia, NC
1551 Mt. Olive Church Rd.</v>
      </c>
      <c r="K17" t="s">
        <v>303</v>
      </c>
      <c r="L17" t="s">
        <v>306</v>
      </c>
      <c r="M17" t="s">
        <v>385</v>
      </c>
      <c r="N17" t="s">
        <v>384</v>
      </c>
    </row>
    <row r="18" spans="8:14" ht="45" x14ac:dyDescent="0.25">
      <c r="H18" t="s">
        <v>216</v>
      </c>
      <c r="I18" s="61" t="s">
        <v>215</v>
      </c>
      <c r="J18" s="10" t="str">
        <f>Tabelle72[[#This Row],[Country]]&amp;CHAR(10)&amp;Tabelle72[[#This Row],[Postal Code]]&amp;" "&amp;Tabelle72[[#This Row],[City]]&amp;CHAR(10)&amp;Tabelle72[[#This Row],[Street]]</f>
        <v>USA
28053 Gastonia, NC
1525 S. Marietta St.</v>
      </c>
      <c r="K18" t="s">
        <v>303</v>
      </c>
      <c r="L18" t="s">
        <v>307</v>
      </c>
      <c r="M18" t="s">
        <v>385</v>
      </c>
      <c r="N18" t="s">
        <v>386</v>
      </c>
    </row>
    <row r="19" spans="8:14" ht="45" x14ac:dyDescent="0.25">
      <c r="H19" t="s">
        <v>218</v>
      </c>
      <c r="I19" s="61" t="s">
        <v>217</v>
      </c>
      <c r="J19" s="10" t="str">
        <f>Tabelle72[[#This Row],[Country]]&amp;CHAR(10)&amp;Tabelle72[[#This Row],[Postal Code]]&amp;" "&amp;Tabelle72[[#This Row],[City]]&amp;CHAR(10)&amp;Tabelle72[[#This Row],[Street]]</f>
        <v>USA
28054 Gastonia, NC
1 Wix Way</v>
      </c>
      <c r="K19" t="s">
        <v>303</v>
      </c>
      <c r="L19" t="s">
        <v>308</v>
      </c>
      <c r="M19" t="s">
        <v>385</v>
      </c>
      <c r="N19" t="s">
        <v>387</v>
      </c>
    </row>
    <row r="20" spans="8:14" ht="45" x14ac:dyDescent="0.25">
      <c r="H20" t="s">
        <v>388</v>
      </c>
      <c r="I20" s="61" t="s">
        <v>219</v>
      </c>
      <c r="J20" s="10" t="str">
        <f>Tabelle72[[#This Row],[Country]]&amp;CHAR(10)&amp;Tabelle72[[#This Row],[Postal Code]]&amp;" "&amp;Tabelle72[[#This Row],[City]]&amp;CHAR(10)&amp;Tabelle72[[#This Row],[Street]]</f>
        <v>Mexico
25900 Ramos Arizpe
Blvd. Alpha #1655 Parque Industrial Santa Maria</v>
      </c>
      <c r="K20" t="s">
        <v>301</v>
      </c>
      <c r="L20">
        <v>25900</v>
      </c>
      <c r="M20" t="s">
        <v>389</v>
      </c>
      <c r="N20" t="s">
        <v>390</v>
      </c>
    </row>
    <row r="21" spans="8:14" ht="45" x14ac:dyDescent="0.25">
      <c r="H21" t="s">
        <v>221</v>
      </c>
      <c r="I21" s="61" t="s">
        <v>220</v>
      </c>
      <c r="J21" s="10" t="str">
        <f>Tabelle72[[#This Row],[Country]]&amp;CHAR(10)&amp;Tabelle72[[#This Row],[Postal Code]]&amp;" "&amp;Tabelle72[[#This Row],[City]]&amp;CHAR(10)&amp;Tabelle72[[#This Row],[Street]]</f>
        <v>Spain
50197 Zaragoza
Plataforma Logistica PLAZA Calle Pertusa,8</v>
      </c>
      <c r="K21" t="s">
        <v>309</v>
      </c>
      <c r="L21" t="s">
        <v>310</v>
      </c>
      <c r="M21" t="s">
        <v>391</v>
      </c>
      <c r="N21" t="s">
        <v>392</v>
      </c>
    </row>
    <row r="22" spans="8:14" ht="45" x14ac:dyDescent="0.25">
      <c r="H22" t="s">
        <v>393</v>
      </c>
      <c r="I22" s="61" t="s">
        <v>222</v>
      </c>
      <c r="J22" s="10" t="str">
        <f>Tabelle72[[#This Row],[Country]]&amp;CHAR(10)&amp;Tabelle72[[#This Row],[Postal Code]]&amp;" "&amp;Tabelle72[[#This Row],[City]]&amp;CHAR(10)&amp;Tabelle72[[#This Row],[Street]]</f>
        <v>Spain
50196 Zaragoza
Plataforma Logistica PLAZA Calle Pertusa,8</v>
      </c>
      <c r="K22" t="s">
        <v>309</v>
      </c>
      <c r="L22" t="s">
        <v>311</v>
      </c>
      <c r="M22" t="s">
        <v>391</v>
      </c>
      <c r="N22" t="s">
        <v>392</v>
      </c>
    </row>
    <row r="23" spans="8:14" ht="45" x14ac:dyDescent="0.25">
      <c r="H23" t="s">
        <v>224</v>
      </c>
      <c r="I23" t="s">
        <v>223</v>
      </c>
      <c r="J23" s="10" t="str">
        <f>Tabelle72[[#This Row],[Country]]&amp;CHAR(10)&amp;Tabelle72[[#This Row],[Postal Code]]&amp;" "&amp;Tabelle72[[#This Row],[City]]&amp;CHAR(10)&amp;Tabelle72[[#This Row],[Street]]</f>
        <v>Czech Republic
675 21 Nová Ves, Okříšky
Nová Ves 66</v>
      </c>
      <c r="K23" t="s">
        <v>312</v>
      </c>
      <c r="L23" t="s">
        <v>313</v>
      </c>
      <c r="M23" t="s">
        <v>396</v>
      </c>
      <c r="N23" t="s">
        <v>397</v>
      </c>
    </row>
    <row r="24" spans="8:14" ht="45" x14ac:dyDescent="0.25">
      <c r="H24" t="s">
        <v>226</v>
      </c>
      <c r="I24" t="s">
        <v>225</v>
      </c>
      <c r="J24" s="10" t="str">
        <f>Tabelle72[[#This Row],[Country]]&amp;CHAR(10)&amp;Tabelle72[[#This Row],[Postal Code]]&amp;" "&amp;Tabelle72[[#This Row],[City]]&amp;CHAR(10)&amp;Tabelle72[[#This Row],[Street]]</f>
        <v>Bosnia-Herz.
74260 Tesanj
Bukva b.b.</v>
      </c>
      <c r="K24" t="s">
        <v>314</v>
      </c>
      <c r="L24" t="s">
        <v>315</v>
      </c>
      <c r="M24" t="s">
        <v>398</v>
      </c>
      <c r="N24" t="s">
        <v>399</v>
      </c>
    </row>
    <row r="25" spans="8:14" ht="45" x14ac:dyDescent="0.25">
      <c r="H25" t="s">
        <v>228</v>
      </c>
      <c r="I25" t="s">
        <v>227</v>
      </c>
      <c r="J25" s="10" t="str">
        <f>Tabelle72[[#This Row],[Country]]&amp;CHAR(10)&amp;Tabelle72[[#This Row],[Postal Code]]&amp;" "&amp;Tabelle72[[#This Row],[City]]&amp;CHAR(10)&amp;Tabelle72[[#This Row],[Street]]</f>
        <v>France
53950 Laval
Place des 7-et-15 juin 1944</v>
      </c>
      <c r="K25" t="s">
        <v>316</v>
      </c>
      <c r="L25" t="s">
        <v>317</v>
      </c>
      <c r="M25" t="s">
        <v>400</v>
      </c>
      <c r="N25" t="s">
        <v>401</v>
      </c>
    </row>
    <row r="26" spans="8:14" ht="45" x14ac:dyDescent="0.25">
      <c r="H26" t="s">
        <v>230</v>
      </c>
      <c r="I26" t="s">
        <v>229</v>
      </c>
      <c r="J26" s="10" t="str">
        <f>Tabelle72[[#This Row],[Country]]&amp;CHAR(10)&amp;Tabelle72[[#This Row],[Postal Code]]&amp;" "&amp;Tabelle72[[#This Row],[City]]&amp;CHAR(10)&amp;Tabelle72[[#This Row],[Street]]</f>
        <v>Brazil
13344-580 Indaiatuba
Alameda Filtros Mann 555</v>
      </c>
      <c r="K26" t="s">
        <v>318</v>
      </c>
      <c r="L26" t="s">
        <v>319</v>
      </c>
      <c r="M26" t="s">
        <v>402</v>
      </c>
      <c r="N26" t="s">
        <v>403</v>
      </c>
    </row>
    <row r="27" spans="8:14" ht="45" x14ac:dyDescent="0.25">
      <c r="H27" t="s">
        <v>232</v>
      </c>
      <c r="I27" t="s">
        <v>231</v>
      </c>
      <c r="J27" s="10" t="str">
        <f>Tabelle72[[#This Row],[Country]]&amp;CHAR(10)&amp;Tabelle72[[#This Row],[Postal Code]]&amp;" "&amp;Tabelle72[[#This Row],[City]]&amp;CHAR(10)&amp;Tabelle72[[#This Row],[Street]]</f>
        <v>Brazil
32654-805 Betim
Avenida Fausto Ribeiro Silva,839 Bairro Bandeirinhas</v>
      </c>
      <c r="K27" t="s">
        <v>318</v>
      </c>
      <c r="L27" t="s">
        <v>320</v>
      </c>
      <c r="M27" t="s">
        <v>404</v>
      </c>
      <c r="N27" t="s">
        <v>405</v>
      </c>
    </row>
    <row r="28" spans="8:14" ht="45" x14ac:dyDescent="0.25">
      <c r="H28" t="s">
        <v>407</v>
      </c>
      <c r="I28" t="s">
        <v>233</v>
      </c>
      <c r="J28" s="10" t="str">
        <f>Tabelle72[[#This Row],[Country]]&amp;CHAR(10)&amp;Tabelle72[[#This Row],[Postal Code]]&amp;" "&amp;Tabelle72[[#This Row],[City]]&amp;CHAR(10)&amp;Tabelle72[[#This Row],[Street]]</f>
        <v>Brazil
93212-730 Sapucaia do Sul
Rua Anchieta, 188</v>
      </c>
      <c r="K28" t="s">
        <v>318</v>
      </c>
      <c r="L28" t="s">
        <v>321</v>
      </c>
      <c r="M28" t="s">
        <v>406</v>
      </c>
      <c r="N28" t="s">
        <v>408</v>
      </c>
    </row>
    <row r="29" spans="8:14" ht="45" x14ac:dyDescent="0.25">
      <c r="H29" t="s">
        <v>235</v>
      </c>
      <c r="I29" t="s">
        <v>234</v>
      </c>
      <c r="J29" s="10" t="str">
        <f>Tabelle72[[#This Row],[Country]]&amp;CHAR(10)&amp;Tabelle72[[#This Row],[Postal Code]]&amp;" "&amp;Tabelle72[[#This Row],[City]]&amp;CHAR(10)&amp;Tabelle72[[#This Row],[Street]]</f>
        <v>Argentina
 Buenos Aires
Sdor. F. Quindimil 4495 - B1822APC Valentin Alsina - Lanús</v>
      </c>
      <c r="K29" t="s">
        <v>322</v>
      </c>
      <c r="M29" t="s">
        <v>411</v>
      </c>
      <c r="N29" t="s">
        <v>412</v>
      </c>
    </row>
    <row r="30" spans="8:14" ht="45" x14ac:dyDescent="0.25">
      <c r="H30" t="s">
        <v>235</v>
      </c>
      <c r="I30" t="s">
        <v>236</v>
      </c>
      <c r="J30" s="10" t="str">
        <f>Tabelle72[[#This Row],[Country]]&amp;CHAR(10)&amp;Tabelle72[[#This Row],[Postal Code]]&amp;" "&amp;Tabelle72[[#This Row],[City]]&amp;CHAR(10)&amp;Tabelle72[[#This Row],[Street]]</f>
        <v>Argentina
 Córdoba
Av. Gral. Manuel Savio 5740 X5925XAD Ferreyra</v>
      </c>
      <c r="K30" t="s">
        <v>322</v>
      </c>
      <c r="M30" t="s">
        <v>409</v>
      </c>
      <c r="N30" t="s">
        <v>410</v>
      </c>
    </row>
    <row r="31" spans="8:14" ht="45" x14ac:dyDescent="0.25">
      <c r="H31" t="s">
        <v>238</v>
      </c>
      <c r="I31" t="s">
        <v>237</v>
      </c>
      <c r="J31" s="10" t="str">
        <f>Tabelle72[[#This Row],[Country]]&amp;CHAR(10)&amp;Tabelle72[[#This Row],[Postal Code]]&amp;" "&amp;Tabelle72[[#This Row],[City]]&amp;CHAR(10)&amp;Tabelle72[[#This Row],[Street]]</f>
        <v>Argentina
 Buenos Aires
Carlos Pellegrini 1204 - B1822EYX Valentin Alsina</v>
      </c>
      <c r="K31" t="s">
        <v>322</v>
      </c>
      <c r="M31" t="s">
        <v>411</v>
      </c>
      <c r="N31" t="s">
        <v>413</v>
      </c>
    </row>
    <row r="32" spans="8:14" ht="45" x14ac:dyDescent="0.25">
      <c r="H32" t="s">
        <v>240</v>
      </c>
      <c r="I32" t="s">
        <v>239</v>
      </c>
      <c r="J32" s="10" t="str">
        <f>Tabelle72[[#This Row],[Country]]&amp;CHAR(10)&amp;Tabelle72[[#This Row],[Postal Code]]&amp;" "&amp;Tabelle72[[#This Row],[City]]&amp;CHAR(10)&amp;Tabelle72[[#This Row],[Street]]</f>
        <v>Colombia
110111 Bogotá,D.C.
Edificio Prime Tower,Oficina 303 Avenida Calle 100 # 19-54</v>
      </c>
      <c r="K32" t="s">
        <v>323</v>
      </c>
      <c r="L32" t="s">
        <v>324</v>
      </c>
      <c r="M32" t="s">
        <v>415</v>
      </c>
      <c r="N32" t="s">
        <v>414</v>
      </c>
    </row>
    <row r="33" spans="8:14" ht="45" x14ac:dyDescent="0.25">
      <c r="H33" t="s">
        <v>242</v>
      </c>
      <c r="I33" t="s">
        <v>241</v>
      </c>
      <c r="J33" s="10" t="str">
        <f>Tabelle72[[#This Row],[Country]]&amp;CHAR(10)&amp;Tabelle72[[#This Row],[Postal Code]]&amp;" "&amp;Tabelle72[[#This Row],[City]]&amp;CHAR(10)&amp;Tabelle72[[#This Row],[Street]]</f>
        <v>P.R. of China
130031 Changchun
Feng Yue Road,Automobile Economical and Technological Development Zone 2177</v>
      </c>
      <c r="K33" t="s">
        <v>325</v>
      </c>
      <c r="L33" t="s">
        <v>326</v>
      </c>
      <c r="M33" t="s">
        <v>416</v>
      </c>
      <c r="N33" t="s">
        <v>417</v>
      </c>
    </row>
    <row r="34" spans="8:14" ht="45" x14ac:dyDescent="0.25">
      <c r="H34" t="s">
        <v>244</v>
      </c>
      <c r="I34" t="s">
        <v>243</v>
      </c>
      <c r="J34" s="10" t="str">
        <f>Tabelle72[[#This Row],[Country]]&amp;CHAR(10)&amp;Tabelle72[[#This Row],[Postal Code]]&amp;" "&amp;Tabelle72[[#This Row],[City]]&amp;CHAR(10)&amp;Tabelle72[[#This Row],[Street]]</f>
        <v xml:space="preserve">P.R. of China
215400 
</v>
      </c>
      <c r="K34" t="s">
        <v>325</v>
      </c>
      <c r="L34" t="s">
        <v>327</v>
      </c>
    </row>
    <row r="35" spans="8:14" ht="45" x14ac:dyDescent="0.25">
      <c r="H35" t="s">
        <v>246</v>
      </c>
      <c r="I35" t="s">
        <v>245</v>
      </c>
      <c r="J35" s="10" t="str">
        <f>Tabelle72[[#This Row],[Country]]&amp;CHAR(10)&amp;Tabelle72[[#This Row],[Postal Code]]&amp;" "&amp;Tabelle72[[#This Row],[City]]&amp;CHAR(10)&amp;Tabelle72[[#This Row],[Street]]</f>
        <v>P.R. of China
201815 Shanghai
168 Xingqing Road, Jiading Industrial Zone</v>
      </c>
      <c r="K35" t="s">
        <v>325</v>
      </c>
      <c r="L35" t="s">
        <v>328</v>
      </c>
      <c r="M35" t="s">
        <v>418</v>
      </c>
      <c r="N35" t="s">
        <v>419</v>
      </c>
    </row>
    <row r="36" spans="8:14" ht="45" x14ac:dyDescent="0.25">
      <c r="H36" t="s">
        <v>248</v>
      </c>
      <c r="I36" t="s">
        <v>247</v>
      </c>
      <c r="J36" s="10" t="str">
        <f>Tabelle72[[#This Row],[Country]]&amp;CHAR(10)&amp;Tabelle72[[#This Row],[Postal Code]]&amp;" "&amp;Tabelle72[[#This Row],[City]]&amp;CHAR(10)&amp;Tabelle72[[#This Row],[Street]]</f>
        <v>P.R. of China
250104 Jinan City
No. 1101 Century Avenue,High-tech Development Zone</v>
      </c>
      <c r="K36" t="s">
        <v>325</v>
      </c>
      <c r="L36" t="s">
        <v>329</v>
      </c>
      <c r="M36" t="s">
        <v>420</v>
      </c>
      <c r="N36" t="s">
        <v>421</v>
      </c>
    </row>
    <row r="37" spans="8:14" ht="45" x14ac:dyDescent="0.25">
      <c r="H37" t="s">
        <v>249</v>
      </c>
      <c r="I37" t="s">
        <v>250</v>
      </c>
      <c r="J37" s="10" t="str">
        <f>Tabelle72[[#This Row],[Country]]&amp;CHAR(10)&amp;Tabelle72[[#This Row],[Postal Code]]&amp;" "&amp;Tabelle72[[#This Row],[City]]&amp;CHAR(10)&amp;Tabelle72[[#This Row],[Street]]</f>
        <v>P.R. of China
215300 Kunshan City Jiangsu Province
Building No. 7 No. 555 Dujuan Road</v>
      </c>
      <c r="K37" t="s">
        <v>325</v>
      </c>
      <c r="L37" t="s">
        <v>330</v>
      </c>
      <c r="M37" t="s">
        <v>422</v>
      </c>
      <c r="N37" s="10" t="s">
        <v>423</v>
      </c>
    </row>
    <row r="38" spans="8:14" ht="45" x14ac:dyDescent="0.25">
      <c r="H38" t="s">
        <v>249</v>
      </c>
      <c r="I38" t="s">
        <v>251</v>
      </c>
      <c r="J38" s="10" t="str">
        <f>Tabelle72[[#This Row],[Country]]&amp;CHAR(10)&amp;Tabelle72[[#This Row],[Postal Code]]&amp;" "&amp;Tabelle72[[#This Row],[City]]&amp;CHAR(10)&amp;Tabelle72[[#This Row],[Street]]</f>
        <v>P.R. of China
201815 Shanghai
168 Xingqing Road, Jiading Industrial Zone</v>
      </c>
      <c r="K38" t="s">
        <v>325</v>
      </c>
      <c r="L38" t="s">
        <v>328</v>
      </c>
      <c r="M38" t="s">
        <v>418</v>
      </c>
      <c r="N38" t="s">
        <v>419</v>
      </c>
    </row>
    <row r="39" spans="8:14" ht="45" x14ac:dyDescent="0.25">
      <c r="H39" t="s">
        <v>253</v>
      </c>
      <c r="I39" t="s">
        <v>252</v>
      </c>
      <c r="J39" s="10" t="str">
        <f>Tabelle72[[#This Row],[Country]]&amp;CHAR(10)&amp;Tabelle72[[#This Row],[Postal Code]]&amp;" "&amp;Tabelle72[[#This Row],[City]]&amp;CHAR(10)&amp;Tabelle72[[#This Row],[Street]]</f>
        <v>P.R. of China
265716 Longkou City
East on Pangmu Road Economy Developing Area Shandong Province</v>
      </c>
      <c r="K39" t="s">
        <v>325</v>
      </c>
      <c r="L39" t="s">
        <v>331</v>
      </c>
      <c r="M39" t="s">
        <v>424</v>
      </c>
      <c r="N39" s="10" t="s">
        <v>425</v>
      </c>
    </row>
    <row r="40" spans="8:14" ht="45" x14ac:dyDescent="0.25">
      <c r="H40" t="s">
        <v>255</v>
      </c>
      <c r="I40" t="s">
        <v>254</v>
      </c>
      <c r="J40" s="10" t="str">
        <f>Tabelle72[[#This Row],[Country]]&amp;CHAR(10)&amp;Tabelle72[[#This Row],[Postal Code]]&amp;" "&amp;Tabelle72[[#This Row],[City]]&amp;CHAR(10)&amp;Tabelle72[[#This Row],[Street]]</f>
        <v>India
572106 Tumkur
No. 27,28 &amp; 29,Block A,Antharasanahalli Industrial Area,Phase II</v>
      </c>
      <c r="K40" t="s">
        <v>332</v>
      </c>
      <c r="L40" t="s">
        <v>333</v>
      </c>
      <c r="M40" t="s">
        <v>426</v>
      </c>
      <c r="N40" t="s">
        <v>427</v>
      </c>
    </row>
    <row r="41" spans="8:14" ht="45" x14ac:dyDescent="0.25">
      <c r="H41" t="s">
        <v>255</v>
      </c>
      <c r="I41" t="s">
        <v>256</v>
      </c>
      <c r="J41" s="10" t="str">
        <f>Tabelle72[[#This Row],[Country]]&amp;CHAR(10)&amp;Tabelle72[[#This Row],[Postal Code]]&amp;" "&amp;Tabelle72[[#This Row],[City]]&amp;CHAR(10)&amp;Tabelle72[[#This Row],[Street]]</f>
        <v>India
562123 Karnataka
47/1, Taluk, Vijaya Vittala Nagar, Kasaba Hobli, Nelamangala, Bengaluru</v>
      </c>
      <c r="K41" t="s">
        <v>332</v>
      </c>
      <c r="L41" t="s">
        <v>334</v>
      </c>
      <c r="M41" t="s">
        <v>433</v>
      </c>
      <c r="N41" t="s">
        <v>434</v>
      </c>
    </row>
    <row r="42" spans="8:14" ht="45" x14ac:dyDescent="0.25">
      <c r="H42" t="s">
        <v>430</v>
      </c>
      <c r="I42" t="s">
        <v>257</v>
      </c>
      <c r="J42" s="10" t="str">
        <f>Tabelle72[[#This Row],[Country]]&amp;CHAR(10)&amp;Tabelle72[[#This Row],[Postal Code]]&amp;" "&amp;Tabelle72[[#This Row],[City]]&amp;CHAR(10)&amp;Tabelle72[[#This Row],[Street]]</f>
        <v>India
421302 Maharashtra
Bldg.Plot No, petrol pump, D-5, Vashere, Kalyan Rd, Padgha</v>
      </c>
      <c r="K42" t="s">
        <v>332</v>
      </c>
      <c r="L42" t="s">
        <v>335</v>
      </c>
      <c r="M42" t="s">
        <v>431</v>
      </c>
      <c r="N42" t="s">
        <v>432</v>
      </c>
    </row>
    <row r="43" spans="8:14" ht="45" x14ac:dyDescent="0.25">
      <c r="H43" t="s">
        <v>259</v>
      </c>
      <c r="I43" t="s">
        <v>258</v>
      </c>
      <c r="J43" s="10" t="str">
        <f>Tabelle72[[#This Row],[Country]]&amp;CHAR(10)&amp;Tabelle72[[#This Row],[Postal Code]]&amp;" "&amp;Tabelle72[[#This Row],[City]]&amp;CHAR(10)&amp;Tabelle72[[#This Row],[Street]]</f>
        <v>India
123501 Haryana
Plot No 19,Phase-II,Sector-5 Bawal Industrial Growth Centre</v>
      </c>
      <c r="K43" t="s">
        <v>332</v>
      </c>
      <c r="L43" t="s">
        <v>336</v>
      </c>
      <c r="M43" t="s">
        <v>429</v>
      </c>
      <c r="N43" t="s">
        <v>428</v>
      </c>
    </row>
    <row r="44" spans="8:14" ht="45" x14ac:dyDescent="0.25">
      <c r="H44" t="s">
        <v>259</v>
      </c>
      <c r="I44" t="s">
        <v>260</v>
      </c>
      <c r="J44" s="10" t="str">
        <f>Tabelle72[[#This Row],[Country]]&amp;CHAR(10)&amp;Tabelle72[[#This Row],[Postal Code]]&amp;" "&amp;Tabelle72[[#This Row],[City]]&amp;CHAR(10)&amp;Tabelle72[[#This Row],[Street]]</f>
        <v>India
122506 Haryana
Killa No. 51, 14/2 17, U Block, DLF Phase 3, Sector 24, Haryana, Gurugram</v>
      </c>
      <c r="K44" t="s">
        <v>332</v>
      </c>
      <c r="L44" t="s">
        <v>337</v>
      </c>
      <c r="M44" t="s">
        <v>429</v>
      </c>
      <c r="N44" t="s">
        <v>435</v>
      </c>
    </row>
    <row r="45" spans="8:14" ht="45" x14ac:dyDescent="0.25">
      <c r="H45" t="s">
        <v>262</v>
      </c>
      <c r="I45" t="s">
        <v>261</v>
      </c>
      <c r="J45" s="10" t="str">
        <f>Tabelle72[[#This Row],[Country]]&amp;CHAR(10)&amp;Tabelle72[[#This Row],[Postal Code]]&amp;" "&amp;Tabelle72[[#This Row],[City]]&amp;CHAR(10)&amp;Tabelle72[[#This Row],[Street]]</f>
        <v>Rep. of Türkiye
34734 İstanbul
Pakpen Plaza, Kozyatağı, Halk Sk. No:44 Kat. 3</v>
      </c>
      <c r="K45" t="s">
        <v>338</v>
      </c>
      <c r="L45">
        <v>34734</v>
      </c>
      <c r="M45" t="s">
        <v>438</v>
      </c>
      <c r="N45" t="s">
        <v>439</v>
      </c>
    </row>
    <row r="46" spans="8:14" ht="45" x14ac:dyDescent="0.25">
      <c r="H46" t="s">
        <v>264</v>
      </c>
      <c r="I46" t="s">
        <v>263</v>
      </c>
      <c r="J46" s="10" t="str">
        <f>Tabelle72[[#This Row],[Country]]&amp;CHAR(10)&amp;Tabelle72[[#This Row],[Postal Code]]&amp;" "&amp;Tabelle72[[#This Row],[City]]&amp;CHAR(10)&amp;Tabelle72[[#This Row],[Street]]</f>
        <v>Rep. of Türkiye
41420 Kocaeli
TAYSAD Org. San. Bölgesi 1. Cadde No. 21, Sekerpinar/Cayirova</v>
      </c>
      <c r="K46" t="s">
        <v>338</v>
      </c>
      <c r="L46" t="s">
        <v>339</v>
      </c>
      <c r="M46" t="s">
        <v>436</v>
      </c>
      <c r="N46" t="s">
        <v>437</v>
      </c>
    </row>
    <row r="47" spans="8:14" ht="45" x14ac:dyDescent="0.25">
      <c r="H47" t="s">
        <v>266</v>
      </c>
      <c r="I47" t="s">
        <v>265</v>
      </c>
      <c r="J47" s="10" t="str">
        <f>Tabelle72[[#This Row],[Country]]&amp;CHAR(10)&amp;Tabelle72[[#This Row],[Postal Code]]&amp;" "&amp;Tabelle72[[#This Row],[City]]&amp;CHAR(10)&amp;Tabelle72[[#This Row],[Street]]</f>
        <v>Utd.Arab.Emir.
 Dubai
Office 1013,Bldg. 7WA,DAFZA (Dubai Airport Free Zone)</v>
      </c>
      <c r="K47" t="s">
        <v>340</v>
      </c>
      <c r="M47" t="s">
        <v>441</v>
      </c>
      <c r="N47" t="s">
        <v>440</v>
      </c>
    </row>
    <row r="48" spans="8:14" ht="45" x14ac:dyDescent="0.25">
      <c r="H48" t="s">
        <v>268</v>
      </c>
      <c r="I48" t="s">
        <v>267</v>
      </c>
      <c r="J48" s="10" t="str">
        <f>Tabelle72[[#This Row],[Country]]&amp;CHAR(10)&amp;Tabelle72[[#This Row],[Postal Code]]&amp;" "&amp;Tabelle72[[#This Row],[City]]&amp;CHAR(10)&amp;Tabelle72[[#This Row],[Street]]</f>
        <v>Thailand
21140 Rayong
Moo3 Hemaraj Eastern Seaboard Industrial Estate,T. Tasit,A. Pluakdaeng 500/124</v>
      </c>
      <c r="K48" t="s">
        <v>341</v>
      </c>
      <c r="L48" t="s">
        <v>342</v>
      </c>
      <c r="M48" t="s">
        <v>442</v>
      </c>
      <c r="N48" t="s">
        <v>443</v>
      </c>
    </row>
    <row r="49" spans="8:14" ht="45" x14ac:dyDescent="0.25">
      <c r="H49" t="s">
        <v>270</v>
      </c>
      <c r="I49" t="s">
        <v>269</v>
      </c>
      <c r="J49" s="10" t="str">
        <f>Tabelle72[[#This Row],[Country]]&amp;CHAR(10)&amp;Tabelle72[[#This Row],[Postal Code]]&amp;" "&amp;Tabelle72[[#This Row],[City]]&amp;CHAR(10)&amp;Tabelle72[[#This Row],[Street]]</f>
        <v>Singapore
139234 Singapore
23 Rochester Park, #04-02</v>
      </c>
      <c r="K49" t="s">
        <v>343</v>
      </c>
      <c r="L49" t="s">
        <v>344</v>
      </c>
      <c r="M49" t="s">
        <v>343</v>
      </c>
      <c r="N49" t="s">
        <v>444</v>
      </c>
    </row>
    <row r="50" spans="8:14" ht="45" x14ac:dyDescent="0.25">
      <c r="H50" t="s">
        <v>272</v>
      </c>
      <c r="I50" t="s">
        <v>271</v>
      </c>
      <c r="J50" s="10" t="str">
        <f>Tabelle72[[#This Row],[Country]]&amp;CHAR(10)&amp;Tabelle72[[#This Row],[Postal Code]]&amp;" "&amp;Tabelle72[[#This Row],[City]]&amp;CHAR(10)&amp;Tabelle72[[#This Row],[Street]]</f>
        <v>South Korea
26365 Gangwon-do
77-1 Donghwagongdan-ro, Munmak-eup, Wonju-si</v>
      </c>
      <c r="K50" t="s">
        <v>345</v>
      </c>
      <c r="L50" t="s">
        <v>346</v>
      </c>
      <c r="M50" t="s">
        <v>445</v>
      </c>
      <c r="N50" t="s">
        <v>446</v>
      </c>
    </row>
    <row r="51" spans="8:14" ht="45" x14ac:dyDescent="0.25">
      <c r="H51" t="s">
        <v>272</v>
      </c>
      <c r="I51" t="s">
        <v>273</v>
      </c>
      <c r="J51" s="10" t="str">
        <f>Tabelle72[[#This Row],[Country]]&amp;CHAR(10)&amp;Tabelle72[[#This Row],[Postal Code]]&amp;" "&amp;Tabelle72[[#This Row],[City]]&amp;CHAR(10)&amp;Tabelle72[[#This Row],[Street]]</f>
        <v>South Korea
683360 Ulsan-Si
Jukjeon-ro,Buk-gu 18</v>
      </c>
      <c r="K51" t="s">
        <v>345</v>
      </c>
      <c r="L51" t="s">
        <v>347</v>
      </c>
      <c r="M51" t="s">
        <v>447</v>
      </c>
      <c r="N51" t="s">
        <v>448</v>
      </c>
    </row>
    <row r="52" spans="8:14" ht="45" x14ac:dyDescent="0.25">
      <c r="H52" t="s">
        <v>275</v>
      </c>
      <c r="I52" t="s">
        <v>274</v>
      </c>
      <c r="J52" s="10" t="str">
        <f>Tabelle72[[#This Row],[Country]]&amp;CHAR(10)&amp;Tabelle72[[#This Row],[Postal Code]]&amp;" "&amp;Tabelle72[[#This Row],[City]]&amp;CHAR(10)&amp;Tabelle72[[#This Row],[Street]]</f>
        <v>Indonesia
12430 Jakarta
TALAVERA Office Park 28th Floor, Jl. T. B. Simatupang Kav. 26</v>
      </c>
      <c r="K52" t="s">
        <v>348</v>
      </c>
      <c r="L52" t="s">
        <v>349</v>
      </c>
      <c r="M52" t="s">
        <v>449</v>
      </c>
      <c r="N52" t="s">
        <v>450</v>
      </c>
    </row>
    <row r="53" spans="8:14" ht="45" x14ac:dyDescent="0.25">
      <c r="H53" t="s">
        <v>277</v>
      </c>
      <c r="I53" t="s">
        <v>276</v>
      </c>
      <c r="J53" s="10" t="str">
        <f>Tabelle72[[#This Row],[Country]]&amp;CHAR(10)&amp;Tabelle72[[#This Row],[Postal Code]]&amp;" "&amp;Tabelle72[[#This Row],[City]]&amp;CHAR(10)&amp;Tabelle72[[#This Row],[Street]]</f>
        <v>Japan
222-0033 Yokohama
2F YS Bldg.,2-15-10 Shin-Yokohama,Kohoku-ku</v>
      </c>
      <c r="K53" t="s">
        <v>350</v>
      </c>
      <c r="L53" t="s">
        <v>351</v>
      </c>
      <c r="M53" t="s">
        <v>452</v>
      </c>
      <c r="N53" t="s">
        <v>451</v>
      </c>
    </row>
    <row r="54" spans="8:14" ht="45" x14ac:dyDescent="0.25">
      <c r="H54" t="s">
        <v>279</v>
      </c>
      <c r="I54" t="s">
        <v>278</v>
      </c>
      <c r="J54" s="10" t="str">
        <f>Tabelle72[[#This Row],[Country]]&amp;CHAR(10)&amp;Tabelle72[[#This Row],[Postal Code]]&amp;" "&amp;Tabelle72[[#This Row],[City]]&amp;CHAR(10)&amp;Tabelle72[[#This Row],[Street]]</f>
        <v>Australia
2073 Pymble NSW
Suite G2, 25 Ryde Road</v>
      </c>
      <c r="K54" t="s">
        <v>352</v>
      </c>
      <c r="L54" t="s">
        <v>353</v>
      </c>
      <c r="M54" t="s">
        <v>453</v>
      </c>
      <c r="N54" t="s">
        <v>454</v>
      </c>
    </row>
    <row r="55" spans="8:14" ht="45" x14ac:dyDescent="0.25">
      <c r="H55" t="s">
        <v>281</v>
      </c>
      <c r="I55" t="s">
        <v>280</v>
      </c>
      <c r="J55" s="10" t="str">
        <f>Tabelle72[[#This Row],[Country]]&amp;CHAR(10)&amp;Tabelle72[[#This Row],[Postal Code]]&amp;" "&amp;Tabelle72[[#This Row],[City]]&amp;CHAR(10)&amp;Tabelle72[[#This Row],[Street]]</f>
        <v>South Africa
1459 Boksburg
Clearwater Estates,Block A,First Floor West,Atlas Road</v>
      </c>
      <c r="K55" t="s">
        <v>354</v>
      </c>
      <c r="L55" t="s">
        <v>355</v>
      </c>
      <c r="M55" t="s">
        <v>455</v>
      </c>
      <c r="N55" t="s">
        <v>456</v>
      </c>
    </row>
  </sheetData>
  <sheetProtection algorithmName="SHA-512" hashValue="jxpTYg6s/oHYhuW0AsItANAP+r2SUTffQLGUAfGufkFtSPE/CiGSuUu8WOS4DATi020+xP5H3x6d0zs3dkodRQ==" saltValue="e8kaZ5A7GVixJUJsc27/Bg==" spinCount="100000" sheet="1" objects="1" scenarios="1" selectLockedCells="1" selectUnlockedCells="1"/>
  <phoneticPr fontId="28" type="noConversion"/>
  <pageMargins left="0.7" right="0.7" top="0.78740157499999996" bottom="0.78740157499999996" header="0.3" footer="0.3"/>
  <pageSetup paperSize="9" orientation="portrait" r:id="rId1"/>
  <headerFooter>
    <oddHeader>&amp;R&amp;"Calibri"&amp;9&amp;K0000FF MANN+HUMMEL - General&amp;1#_x000D_</oddHeader>
  </headerFooter>
  <customProperties>
    <customPr name="_pios_id" r:id="rId2"/>
  </customProperties>
  <tableParts count="7">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dlc_DocIdPersistId xmlns="3bf310aa-bc82-4b25-ae60-8008ad278284" xsi:nil="true"/>
    <_ip_UnifiedCompliancePolicyProperties xmlns="http://schemas.microsoft.com/sharepoint/v3" xsi:nil="true"/>
    <lcf76f155ced4ddcb4097134ff3c332f xmlns="d936e6d1-d879-4e3e-8f7c-6aae286b5df2">
      <Terms xmlns="http://schemas.microsoft.com/office/infopath/2007/PartnerControls"/>
    </lcf76f155ced4ddcb4097134ff3c332f>
    <TaxCatchAll xmlns="3bf310aa-bc82-4b25-ae60-8008ad278284" xsi:nil="true"/>
    <_dlc_DocId xmlns="3bf310aa-bc82-4b25-ae60-8008ad278284">ETVTVDH6VQQN-289981990-7639</_dlc_DocId>
    <_dlc_DocIdUrl xmlns="3bf310aa-bc82-4b25-ae60-8008ad278284">
      <Url>https://mannhummel.sharepoint.com/sites/pu/func/PP/VCO/RR/_layouts/15/DocIdRedir.aspx?ID=ETVTVDH6VQQN-289981990-7639</Url>
      <Description>ETVTVDH6VQQN-289981990-7639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0A820CCB25D6C43A5B1DC6161E70C6B" ma:contentTypeVersion="23" ma:contentTypeDescription="Create a new document." ma:contentTypeScope="" ma:versionID="8e659cd08f2623e16bcef754124124b6">
  <xsd:schema xmlns:xsd="http://www.w3.org/2001/XMLSchema" xmlns:xs="http://www.w3.org/2001/XMLSchema" xmlns:p="http://schemas.microsoft.com/office/2006/metadata/properties" xmlns:ns1="http://schemas.microsoft.com/sharepoint/v3" xmlns:ns2="3bf310aa-bc82-4b25-ae60-8008ad278284" xmlns:ns3="d936e6d1-d879-4e3e-8f7c-6aae286b5df2" targetNamespace="http://schemas.microsoft.com/office/2006/metadata/properties" ma:root="true" ma:fieldsID="298a08e0a6361e4d99fa70d71baad285" ns1:_="" ns2:_="" ns3:_="">
    <xsd:import namespace="http://schemas.microsoft.com/sharepoint/v3"/>
    <xsd:import namespace="3bf310aa-bc82-4b25-ae60-8008ad278284"/>
    <xsd:import namespace="d936e6d1-d879-4e3e-8f7c-6aae286b5df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OCR" minOccurs="0"/>
                <xsd:element ref="ns3:MediaServiceObjectDetectorVersions" minOccurs="0"/>
                <xsd:element ref="ns3: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f310aa-bc82-4b25-ae60-8008ad27828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d8ff4d2-af79-4883-8728-563ea281659a}" ma:internalName="TaxCatchAll" ma:showField="CatchAllData" ma:web="3bf310aa-bc82-4b25-ae60-8008ad27828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36e6d1-d879-4e3e-8f7c-6aae286b5df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e03b60e-bf51-46ac-b499-f35eac66f72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x m l n s = " h t t p : / / s c h e m a s . m i c r o s o f t . c o m / D a t a M a s h u p " > A A A A A B U D A A B Q S w M E F A A C A A g A F H m O W k R G 6 M C l A A A A 9 g A A A B I A H A B D b 2 5 m a W c v U G F j a 2 F n Z S 5 4 b W w g o h g A K K A U A A A A A A A A A A A A A A A A A A A A A A A A A A A A h Y 9 L C s I w G I S v U r J v X o p I + Z s u 1 J 0 F Q R C 3 I Y 1 t s E 2 l S U 3 v 5 s I j e Q U r P n c u Z + Y b m L l d r p A N T R 2 d d e d M a 1 P E M E W R t q o t j C 1 T 1 P t D P E e Z g I 1 U R 1 n q a I S t S w Z n U l R 5 f 0 o I C S H g M M F t V x J O K S P 7 f L 1 V l W 5 k b K z z 0 i q N P q 3 i f w s J 2 D 3 H C I 7 Z l O E Z 5 Z g C e Z u Q G / s F + L j 3 k f 6 Y s O h r 3 3 d a F D p e r o C 8 J Z D X B 3 E H U E s D B B Q A A g A I A B R 5 j 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U e Y 5 a K I p H u A 4 A A A A R A A A A E w A c A E Z v c m 1 1 b G F z L 1 N l Y 3 R p b 2 4 x L m 0 g o h g A K K A U A A A A A A A A A A A A A A A A A A A A A A A A A A A A K 0 5 N L s n M z 1 M I h t C G 1 g B Q S w E C L Q A U A A I A C A A U e Y 5 a R E b o w K U A A A D 2 A A A A E g A A A A A A A A A A A A A A A A A A A A A A Q 2 9 u Z m l n L 1 B h Y 2 t h Z 2 U u e G 1 s U E s B A i 0 A F A A C A A g A F H m O W g / K 6 a u k A A A A 6 Q A A A B M A A A A A A A A A A A A A A A A A 8 Q A A A F t D b 2 5 0 Z W 5 0 X 1 R 5 c G V z X S 5 4 b W x Q S w E C L Q A U A A I A C A A U e Y 5 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F I N h v F g Z k i A l V 1 / o F G u C A A A A A A C A A A A A A A D Z g A A w A A A A B A A A A A n / / 8 v j e Q o D H w H Z w c v N j X L A A A A A A S A A A C g A A A A E A A A A A l Z H 7 B N Y l t M M n I P S j G h w C x Q A A A A 4 C 1 d v P F R Q s V 8 Z c q N I i 4 B e 2 w Y U e o 4 E 8 1 D M E / e q Q 4 e w V 7 I Z 0 n c X C z j / q o G 3 w g M c X U M 0 E 8 j 6 n W N 6 H U 8 O 7 e / w T x 2 J 9 B U r n C V 2 V 1 i u r u J T C 7 h 5 H U U A A A A H m W + O r s l 4 o 1 6 2 q k H 9 p t 2 g w K F C J g = < / D a t a M a s h u p > 
</file>

<file path=customXml/itemProps1.xml><?xml version="1.0" encoding="utf-8"?>
<ds:datastoreItem xmlns:ds="http://schemas.openxmlformats.org/officeDocument/2006/customXml" ds:itemID="{2848A08F-C59A-4923-8975-9B75EF0B3682}">
  <ds:schemaRefs>
    <ds:schemaRef ds:uri="http://schemas.microsoft.com/office/infopath/2007/PartnerControls"/>
    <ds:schemaRef ds:uri="d936e6d1-d879-4e3e-8f7c-6aae286b5df2"/>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3bf310aa-bc82-4b25-ae60-8008ad278284"/>
    <ds:schemaRef ds:uri="http://www.w3.org/XML/1998/namespace"/>
  </ds:schemaRefs>
</ds:datastoreItem>
</file>

<file path=customXml/itemProps2.xml><?xml version="1.0" encoding="utf-8"?>
<ds:datastoreItem xmlns:ds="http://schemas.openxmlformats.org/officeDocument/2006/customXml" ds:itemID="{9C07F186-D942-4083-968E-38A6C888C6BC}">
  <ds:schemaRefs>
    <ds:schemaRef ds:uri="http://schemas.microsoft.com/sharepoint/v3/contenttype/forms"/>
  </ds:schemaRefs>
</ds:datastoreItem>
</file>

<file path=customXml/itemProps3.xml><?xml version="1.0" encoding="utf-8"?>
<ds:datastoreItem xmlns:ds="http://schemas.openxmlformats.org/officeDocument/2006/customXml" ds:itemID="{A9625F79-3A9C-4F4C-9C62-B7BBA584B245}">
  <ds:schemaRefs>
    <ds:schemaRef ds:uri="http://schemas.microsoft.com/sharepoint/events"/>
  </ds:schemaRefs>
</ds:datastoreItem>
</file>

<file path=customXml/itemProps4.xml><?xml version="1.0" encoding="utf-8"?>
<ds:datastoreItem xmlns:ds="http://schemas.openxmlformats.org/officeDocument/2006/customXml" ds:itemID="{33BC069A-9C56-478C-9D39-6EFF5F4ED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f310aa-bc82-4b25-ae60-8008ad278284"/>
    <ds:schemaRef ds:uri="d936e6d1-d879-4e3e-8f7c-6aae286b5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5D5CD84-085F-4AA3-B407-79B2DBF94D07}">
  <ds:schemaRefs>
    <ds:schemaRef ds:uri="http://schemas.microsoft.com/DataMashup"/>
  </ds:schemaRefs>
</ds:datastoreItem>
</file>

<file path=docMetadata/LabelInfo.xml><?xml version="1.0" encoding="utf-8"?>
<clbl:labelList xmlns:clbl="http://schemas.microsoft.com/office/2020/mipLabelMetadata">
  <clbl:label id="{ffd099cc-40b0-4b94-9c48-05a3d2638e81}" enabled="1" method="Privileged" siteId="{23bf2ff5-a6d4-41d1-9e7b-2f86544e44a4}"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37</vt:i4>
      </vt:variant>
    </vt:vector>
  </HeadingPairs>
  <TitlesOfParts>
    <vt:vector size="44" baseType="lpstr">
      <vt:lpstr>Packaging Data Sheet</vt:lpstr>
      <vt:lpstr>One-Way Backup for Returnable</vt:lpstr>
      <vt:lpstr>Instruction (general)</vt:lpstr>
      <vt:lpstr>Instruction (Field Notes)</vt:lpstr>
      <vt:lpstr>Glossary</vt:lpstr>
      <vt:lpstr>Example</vt:lpstr>
      <vt:lpstr>Look-up table</vt:lpstr>
      <vt:lpstr>Example!Currency</vt:lpstr>
      <vt:lpstr>'Instruction (Field Notes)'!Currency</vt:lpstr>
      <vt:lpstr>'Instruction (general)'!Currency</vt:lpstr>
      <vt:lpstr>'One-Way Backup for Returnable'!Currency</vt:lpstr>
      <vt:lpstr>Currency</vt:lpstr>
      <vt:lpstr>Example!Ownership</vt:lpstr>
      <vt:lpstr>'Instruction (Field Notes)'!Ownership</vt:lpstr>
      <vt:lpstr>'Instruction (general)'!Ownership</vt:lpstr>
      <vt:lpstr>'One-Way Backup for Returnable'!Ownership</vt:lpstr>
      <vt:lpstr>Ownership</vt:lpstr>
      <vt:lpstr>'One-Way Backup for Returnable'!Plant</vt:lpstr>
      <vt:lpstr>Plant</vt:lpstr>
      <vt:lpstr>Example!Shipping_mode</vt:lpstr>
      <vt:lpstr>'Instruction (Field Notes)'!Shipping_mode</vt:lpstr>
      <vt:lpstr>'Instruction (general)'!Shipping_mode</vt:lpstr>
      <vt:lpstr>'One-Way Backup for Returnable'!Shipping_mode</vt:lpstr>
      <vt:lpstr>Shipping_mode</vt:lpstr>
      <vt:lpstr>Example!Special_Requirements</vt:lpstr>
      <vt:lpstr>'Instruction (Field Notes)'!Special_Requirements</vt:lpstr>
      <vt:lpstr>'Instruction (general)'!Special_Requirements</vt:lpstr>
      <vt:lpstr>'One-Way Backup for Returnable'!Special_Requirements</vt:lpstr>
      <vt:lpstr>Special_Requirements</vt:lpstr>
      <vt:lpstr>Example!Stack_Factor</vt:lpstr>
      <vt:lpstr>'Instruction (Field Notes)'!Stack_Factor</vt:lpstr>
      <vt:lpstr>'Instruction (general)'!Stack_Factor</vt:lpstr>
      <vt:lpstr>'One-Way Backup for Returnable'!Stack_Factor</vt:lpstr>
      <vt:lpstr>Stack_Factor</vt:lpstr>
      <vt:lpstr>Example!Type</vt:lpstr>
      <vt:lpstr>'Instruction (Field Notes)'!Type</vt:lpstr>
      <vt:lpstr>'Instruction (general)'!Type</vt:lpstr>
      <vt:lpstr>'One-Way Backup for Returnable'!Type</vt:lpstr>
      <vt:lpstr>Type</vt:lpstr>
      <vt:lpstr>Example!yes_no</vt:lpstr>
      <vt:lpstr>'Instruction (Field Notes)'!yes_no</vt:lpstr>
      <vt:lpstr>'Instruction (general)'!yes_no</vt:lpstr>
      <vt:lpstr>'One-Way Backup for Returnable'!yes_no</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Klauser Matthias (GS/PSD51)</dc:creator>
  <cp:keywords/>
  <dc:description/>
  <cp:lastModifiedBy>Zwirner, Andre</cp:lastModifiedBy>
  <cp:revision/>
  <cp:lastPrinted>2025-05-29T07:02:07Z</cp:lastPrinted>
  <dcterms:created xsi:type="dcterms:W3CDTF">2024-04-09T12:02:25Z</dcterms:created>
  <dcterms:modified xsi:type="dcterms:W3CDTF">2025-07-30T06:44:47Z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0x010100C0A820CCB25D6C43A5B1DC6161E70C6B</vt:lpwstr>
  </property>
  <property fmtid="{D5CDD505-2E9C-101B-9397-08002B2CF9AE}" pid="3" name="_dlc_DocIdItemGuid">
    <vt:lpwstr>57a3436e-320e-4428-b827-c59b7b6a1a18</vt:lpwstr>
  </property>
  <property fmtid="{D5CDD505-2E9C-101B-9397-08002B2CF9AE}" pid="4" name="MediaServiceImageTags">
    <vt:lpwstr/>
  </property>
</Properties>
</file>